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207296e383657ce/ドキュメント/"/>
    </mc:Choice>
  </mc:AlternateContent>
  <xr:revisionPtr revIDLastSave="0" documentId="8_{5B85EC9A-EE6A-4E35-83C2-EAF1422BB1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予選ﾘｰｸﾞ・決勝ﾄｰﾅﾒﾝﾄ" sheetId="1" r:id="rId1"/>
    <sheet name="ﾀｲﾑｽｹｼﾞｭｰﾙ" sheetId="2" r:id="rId2"/>
    <sheet name="グランド配置図" sheetId="32" r:id="rId3"/>
    <sheet name="ﾃﾞｰﾀﾃｰﾌﾞﾙ" sheetId="14" r:id="rId4"/>
  </sheets>
  <definedNames>
    <definedName name="HTML_CodePage" hidden="1">932</definedName>
    <definedName name="HTML_Control" localSheetId="2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0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<sst xmlns="http://schemas.openxmlformats.org/spreadsheetml/2006/main" count="337" uniqueCount="146">
  <si>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</si>
  <si>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</si>
  <si>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</si>
  <si>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</si>
  <si>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</si>
  <si>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</si>
  <si>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</si>
  <si>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</si>
  <si>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</si>
  <si>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</si>
  <si>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</si>
  <si>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</si>
  <si>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</si>
  <si>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</si>
  <si>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</si>
  <si>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</si>
  <si>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</si>
  <si>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</si>
  <si>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</si>
  <si>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Ａ</t>
    <phoneticPr fontId="3"/>
  </si>
  <si>
    <t>Ｃ</t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</si>
  <si>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</si>
  <si>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</si>
  <si>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</si>
  <si>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</si>
  <si>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</si>
  <si>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</si>
  <si>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</si>
  <si>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</si>
  <si>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</si>
  <si>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</si>
  <si>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</si>
  <si>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</si>
  <si>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</si>
  <si>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</si>
  <si>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</si>
  <si>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</si>
  <si>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</si>
  <si>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</si>
  <si>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</si>
  <si>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</si>
  <si>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</si>
  <si>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</si>
  <si>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</si>
  <si>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</si>
  <si>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北播磨</t>
    <rPh sb="0" eb="1">
      <t>キタ</t>
    </rPh>
    <rPh sb="1" eb="3">
      <t>ハリマ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</si>
  <si>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</si>
  <si>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</si>
  <si>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</si>
  <si>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</si>
  <si>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</si>
  <si>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</si>
  <si>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</si>
  <si>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</si>
  <si>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</si>
  <si>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</si>
  <si>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</si>
  <si>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</si>
  <si>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</si>
  <si>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</si>
  <si>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</si>
  <si>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</si>
  <si>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</si>
  <si>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</si>
  <si>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</si>
  <si>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</si>
  <si>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</si>
  <si>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</si>
  <si>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</si>
  <si>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</si>
  <si>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</si>
  <si>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</si>
  <si>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</si>
  <si>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</si>
  <si>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</si>
  <si>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</si>
  <si>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</si>
  <si>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</si>
  <si>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</si>
  <si>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</si>
  <si>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</si>
  <si>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</si>
  <si>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</si>
  <si>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</si>
  <si>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</si>
  <si>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</si>
  <si>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</si>
  <si>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</si>
  <si>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</si>
  <si>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</si>
  <si>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</si>
  <si>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</si>
  <si>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</si>
  <si>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</si>
  <si>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</si>
  <si>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</si>
  <si>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</si>
  <si>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</si>
  <si>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</si>
  <si>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</si>
  <si>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</si>
  <si>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神戸</t>
    <rPh sb="0" eb="2">
      <t>コウベ</t>
    </rPh>
    <phoneticPr fontId="3"/>
  </si>
  <si>
    <t>北摂</t>
    <rPh sb="0" eb="2">
      <t>ホクセツ</t>
    </rPh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</si>
  <si>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</si>
  <si>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</si>
  <si>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最徐行！</t>
    <rPh sb="0" eb="1">
      <t>サイ</t>
    </rPh>
    <rPh sb="1" eb="3">
      <t>ジョコウ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</si>
  <si>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</si>
  <si>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バック駐車厳禁！</t>
    <rPh sb="3" eb="5">
      <t>チュウシャ</t>
    </rPh>
    <rPh sb="5" eb="7">
      <t>ゲンキン</t>
    </rPh>
    <phoneticPr fontId="3"/>
  </si>
  <si>
    <t>トイレ</t>
    <phoneticPr fontId="3"/>
  </si>
  <si>
    <t>アイドリング厳禁！</t>
    <rPh sb="6" eb="8">
      <t>ゲンキン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</si>
  <si>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3"/>
  </si>
  <si>
    <t>P</t>
    <phoneticPr fontId="3"/>
  </si>
  <si>
    <t>喫煙はココのみ！</t>
    <rPh sb="0" eb="2">
      <t>キツエン</t>
    </rPh>
    <phoneticPr fontId="3"/>
  </si>
  <si>
    <t>（マーカー）で囲われたエリアは、大会役員、選手、指導者（３名以内）、その他特別に許可された者以外、立ち入らないでください。）</t>
    <rPh sb="7" eb="8">
      <t>カコ</t>
    </rPh>
    <rPh sb="16" eb="18">
      <t>タイカイ</t>
    </rPh>
    <rPh sb="18" eb="20">
      <t>ヤクイン</t>
    </rPh>
    <rPh sb="21" eb="23">
      <t>センシュ</t>
    </rPh>
    <rPh sb="24" eb="27">
      <t>シドウシャ</t>
    </rPh>
    <rPh sb="29" eb="30">
      <t>メイ</t>
    </rPh>
    <rPh sb="30" eb="32">
      <t>イナイ</t>
    </rPh>
    <rPh sb="36" eb="37">
      <t>タ</t>
    </rPh>
    <rPh sb="37" eb="39">
      <t>トクベツ</t>
    </rPh>
    <rPh sb="40" eb="42">
      <t>キョカ</t>
    </rPh>
    <rPh sb="45" eb="46">
      <t>モノ</t>
    </rPh>
    <rPh sb="46" eb="48">
      <t>イガイ</t>
    </rPh>
    <rPh sb="49" eb="50">
      <t>タ</t>
    </rPh>
    <rPh sb="51" eb="52">
      <t>ハイ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</si>
  <si>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</si>
  <si>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芝生養生のためシート禁止</t>
  </si>
  <si>
    <t>本部</t>
    <rPh sb="0" eb="2">
      <t>ホンブ</t>
    </rPh>
    <phoneticPr fontId="3"/>
  </si>
  <si>
    <t>U-11</t>
    <phoneticPr fontId="3"/>
  </si>
  <si>
    <t>姫路</t>
    <rPh sb="0" eb="2">
      <t>ヒメジ</t>
    </rPh>
    <phoneticPr fontId="3"/>
  </si>
  <si>
    <t>北播磨</t>
    <rPh sb="0" eb="1">
      <t>キタ</t>
    </rPh>
    <rPh sb="1" eb="3">
      <t>ハリマ</t>
    </rPh>
    <phoneticPr fontId="3"/>
  </si>
  <si>
    <t>旭FCジュニア</t>
    <rPh sb="0" eb="1">
      <t>アサヒ</t>
    </rPh>
    <phoneticPr fontId="3"/>
  </si>
  <si>
    <t>安室SC</t>
    <rPh sb="0" eb="2">
      <t>ヤスムロ</t>
    </rPh>
    <phoneticPr fontId="3"/>
  </si>
  <si>
    <t>姫路</t>
    <rPh sb="0" eb="2">
      <t>ヒメジ</t>
    </rPh>
    <phoneticPr fontId="3"/>
  </si>
  <si>
    <t>神戸</t>
    <rPh sb="0" eb="2">
      <t>コウベ</t>
    </rPh>
    <phoneticPr fontId="3"/>
  </si>
  <si>
    <t>北側（建物側）　　　　Aコート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</si>
  <si>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南側（川側）　　　　　Bコート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</si>
  <si>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</si>
  <si>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asahi cup 2020</t>
    <phoneticPr fontId="3"/>
  </si>
  <si>
    <t>猪名川FC</t>
    <rPh sb="0" eb="3">
      <t>イナガワ</t>
    </rPh>
    <phoneticPr fontId="3"/>
  </si>
  <si>
    <t>社FCジュニアA</t>
    <rPh sb="0" eb="1">
      <t>ヤシロ</t>
    </rPh>
    <phoneticPr fontId="3"/>
  </si>
  <si>
    <t>センアーノ神戸A</t>
    <rPh sb="5" eb="7">
      <t>コウベ</t>
    </rPh>
    <phoneticPr fontId="3"/>
  </si>
  <si>
    <t>社FCジュニアB</t>
    <rPh sb="0" eb="1">
      <t>ヤシロ</t>
    </rPh>
    <phoneticPr fontId="3"/>
  </si>
  <si>
    <t>センアーノ神戸B</t>
    <rPh sb="5" eb="7">
      <t>コウベ</t>
    </rPh>
    <phoneticPr fontId="3"/>
  </si>
  <si>
    <t>大塩SC</t>
    <rPh sb="0" eb="2">
      <t>オオシオ</t>
    </rPh>
    <phoneticPr fontId="3"/>
  </si>
  <si>
    <t>クリアティーバー尼崎</t>
    <rPh sb="4" eb="10">
      <t>イーバーアマガサキ</t>
    </rPh>
    <phoneticPr fontId="3"/>
  </si>
  <si>
    <t>小田FC</t>
    <rPh sb="0" eb="2">
      <t>オダ</t>
    </rPh>
    <phoneticPr fontId="3"/>
  </si>
  <si>
    <t>伊丹池尻キッカーズ</t>
    <rPh sb="0" eb="4">
      <t>イタミイケジリ</t>
    </rPh>
    <phoneticPr fontId="3"/>
  </si>
  <si>
    <t>香寺SC</t>
    <rPh sb="0" eb="1">
      <t>カオ</t>
    </rPh>
    <rPh sb="1" eb="2">
      <t>デラ</t>
    </rPh>
    <phoneticPr fontId="3"/>
  </si>
  <si>
    <t>安室SC</t>
    <rPh sb="0" eb="2">
      <t>ヤスムロ</t>
    </rPh>
    <phoneticPr fontId="3"/>
  </si>
  <si>
    <t>旭FCジュニア</t>
    <rPh sb="0" eb="1">
      <t>アサヒ</t>
    </rPh>
    <phoneticPr fontId="3"/>
  </si>
  <si>
    <t>尼崎</t>
    <rPh sb="0" eb="2">
      <t>アマガサキ</t>
    </rPh>
    <phoneticPr fontId="3"/>
  </si>
  <si>
    <t>大塩SC</t>
    <rPh sb="0" eb="2">
      <t>オオシオ</t>
    </rPh>
    <phoneticPr fontId="3"/>
  </si>
  <si>
    <t>センアーノ神戸A</t>
    <rPh sb="5" eb="7">
      <t>コウベ</t>
    </rPh>
    <phoneticPr fontId="3"/>
  </si>
  <si>
    <t>センアーノ神戸B</t>
    <rPh sb="5" eb="7">
      <t>コウベ</t>
    </rPh>
    <phoneticPr fontId="3"/>
  </si>
  <si>
    <t>香寺SC</t>
    <rPh sb="0" eb="2">
      <t>コウデラ</t>
    </rPh>
    <phoneticPr fontId="3"/>
  </si>
  <si>
    <t>黄色のマークにて保護者観戦お願いします。ゴール裏はなるべく避けて静観でお願いします。</t>
    <rPh sb="0" eb="2">
      <t>キイロ</t>
    </rPh>
    <rPh sb="8" eb="11">
      <t>ホゴシャ</t>
    </rPh>
    <rPh sb="11" eb="13">
      <t>カンセン</t>
    </rPh>
    <rPh sb="14" eb="15">
      <t>ネガ</t>
    </rPh>
    <rPh sb="23" eb="24">
      <t>ウラ</t>
    </rPh>
    <rPh sb="29" eb="30">
      <t>サ</t>
    </rPh>
    <rPh sb="32" eb="34">
      <t>セイカン</t>
    </rPh>
    <rPh sb="36" eb="37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</si>
</sst>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HG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/>
      <top/>
      <bottom/>
      <diagonal style="thick">
        <color indexed="64"/>
      </diagonal>
    </border>
    <border diagonalUp="1" diagonalDown="1">
      <left/>
      <right/>
      <top/>
      <bottom/>
      <diagonal style="medium">
        <color indexed="64"/>
      </diagonal>
    </border>
    <border>
      <left/>
      <right style="mediumDashed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2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323">
    <xf numFmtId="0" fontId="0" fillId="0" borderId="0" xfId="0">
      <alignment vertical="center"/>
    </xf>
    <xf numFmtId="0" fontId="4" fillId="0" borderId="0" xfId="16" applyFont="1" applyAlignment="1">
      <alignment horizontal="center" vertical="center"/>
    </xf>
    <xf numFmtId="0" fontId="9" fillId="0" borderId="0" xfId="16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6" applyFont="1" applyFill="1" applyAlignment="1">
      <alignment horizontal="centerContinuous" vertical="center"/>
    </xf>
    <xf numFmtId="0" fontId="2" fillId="0" borderId="0" xfId="16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6" applyFill="1" applyBorder="1" applyAlignment="1">
      <alignment horizontal="center" vertical="center" shrinkToFit="1"/>
    </xf>
    <xf numFmtId="0" fontId="2" fillId="0" borderId="4" xfId="16" applyFill="1" applyBorder="1" applyAlignment="1">
      <alignment horizontal="center" vertical="center" shrinkToFit="1"/>
    </xf>
    <xf numFmtId="0" fontId="3" fillId="0" borderId="4" xfId="16" applyFont="1" applyFill="1" applyBorder="1" applyAlignment="1">
      <alignment horizontal="center" vertical="center" shrinkToFit="1"/>
    </xf>
    <xf numFmtId="0" fontId="5" fillId="0" borderId="5" xfId="16" applyFont="1" applyFill="1" applyBorder="1" applyAlignment="1">
      <alignment horizontal="center" vertical="center" shrinkToFit="1"/>
    </xf>
    <xf numFmtId="0" fontId="2" fillId="0" borderId="6" xfId="16" applyFill="1" applyBorder="1" applyAlignment="1">
      <alignment horizontal="center" vertical="center" shrinkToFit="1"/>
    </xf>
    <xf numFmtId="0" fontId="2" fillId="0" borderId="0" xfId="16" applyFill="1" applyBorder="1" applyAlignment="1">
      <alignment horizontal="center" vertical="center"/>
    </xf>
    <xf numFmtId="0" fontId="2" fillId="0" borderId="0" xfId="16" applyFill="1" applyBorder="1"/>
    <xf numFmtId="0" fontId="2" fillId="0" borderId="0" xfId="16" applyFont="1" applyFill="1"/>
    <xf numFmtId="0" fontId="2" fillId="0" borderId="6" xfId="16" applyFont="1" applyFill="1" applyBorder="1" applyAlignment="1">
      <alignment horizontal="center" vertical="center" shrinkToFit="1"/>
    </xf>
    <xf numFmtId="0" fontId="12" fillId="0" borderId="3" xfId="16" applyFont="1" applyFill="1" applyBorder="1" applyAlignment="1">
      <alignment horizontal="center" vertical="center" shrinkToFit="1"/>
    </xf>
    <xf numFmtId="0" fontId="14" fillId="0" borderId="7" xfId="16" applyFont="1" applyFill="1" applyBorder="1" applyAlignment="1">
      <alignment horizontal="centerContinuous" vertical="center" shrinkToFit="1"/>
    </xf>
    <xf numFmtId="0" fontId="14" fillId="0" borderId="4" xfId="16" applyFont="1" applyFill="1" applyBorder="1" applyAlignment="1">
      <alignment horizontal="centerContinuous" vertical="center" shrinkToFit="1"/>
    </xf>
    <xf numFmtId="0" fontId="14" fillId="0" borderId="8" xfId="16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6" applyFont="1" applyFill="1" applyBorder="1"/>
    <xf numFmtId="0" fontId="0" fillId="0" borderId="0" xfId="0" applyFont="1" applyFill="1">
      <alignment vertical="center"/>
    </xf>
    <xf numFmtId="14" fontId="10" fillId="0" borderId="0" xfId="16" applyNumberFormat="1" applyFont="1" applyAlignment="1">
      <alignment horizontal="left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2" fillId="0" borderId="0" xfId="16" applyNumberFormat="1" applyFill="1"/>
    <xf numFmtId="0" fontId="14" fillId="0" borderId="7" xfId="16" applyNumberFormat="1" applyFont="1" applyFill="1" applyBorder="1" applyAlignment="1">
      <alignment horizontal="centerContinuous" vertical="center" shrinkToFit="1"/>
    </xf>
    <xf numFmtId="0" fontId="14" fillId="0" borderId="4" xfId="16" applyNumberFormat="1" applyFont="1" applyFill="1" applyBorder="1" applyAlignment="1">
      <alignment horizontal="centerContinuous" vertical="center" shrinkToFit="1"/>
    </xf>
    <xf numFmtId="0" fontId="14" fillId="0" borderId="8" xfId="16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6" applyFont="1" applyFill="1" applyBorder="1" applyAlignment="1">
      <alignment horizontal="left" vertical="center" shrinkToFit="1"/>
    </xf>
    <xf numFmtId="0" fontId="15" fillId="0" borderId="40" xfId="16" applyFont="1" applyFill="1" applyBorder="1" applyAlignment="1">
      <alignment horizontal="center" vertical="center" shrinkToFit="1"/>
    </xf>
    <xf numFmtId="0" fontId="12" fillId="0" borderId="40" xfId="16" applyFont="1" applyFill="1" applyBorder="1" applyAlignment="1">
      <alignment horizontal="center" vertical="center" shrinkToFit="1"/>
    </xf>
    <xf numFmtId="0" fontId="13" fillId="0" borderId="17" xfId="16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3" fillId="0" borderId="11" xfId="16" applyFont="1" applyFill="1" applyBorder="1" applyAlignment="1">
      <alignment horizontal="center" vertical="center" shrinkToFit="1"/>
    </xf>
    <xf numFmtId="0" fontId="13" fillId="0" borderId="12" xfId="16" applyFont="1" applyFill="1" applyBorder="1" applyAlignment="1">
      <alignment horizontal="center" vertical="center" shrinkToFit="1"/>
    </xf>
    <xf numFmtId="0" fontId="13" fillId="0" borderId="46" xfId="16" applyFont="1" applyFill="1" applyBorder="1" applyAlignment="1">
      <alignment horizontal="center" vertical="center" shrinkToFit="1"/>
    </xf>
    <xf numFmtId="0" fontId="2" fillId="0" borderId="47" xfId="16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Border="1" applyAlignment="1">
      <alignment horizontal="left" vertical="center" shrinkToFit="1"/>
    </xf>
    <xf numFmtId="0" fontId="4" fillId="0" borderId="0" xfId="16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0" fontId="4" fillId="0" borderId="0" xfId="16" applyFont="1" applyAlignment="1">
      <alignment horizontal="left" vertical="center"/>
    </xf>
    <xf numFmtId="0" fontId="4" fillId="0" borderId="0" xfId="16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3" xfId="0" applyNumberFormat="1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6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6" xfId="0" applyNumberFormat="1" applyFont="1" applyFill="1" applyBorder="1" applyAlignment="1">
      <alignment horizontal="center" vertical="center" shrinkToFit="1"/>
    </xf>
    <xf numFmtId="0" fontId="7" fillId="2" borderId="28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4" fillId="0" borderId="0" xfId="16" applyFont="1" applyFill="1" applyBorder="1" applyAlignment="1">
      <alignment horizontal="left" vertical="center"/>
    </xf>
    <xf numFmtId="0" fontId="4" fillId="0" borderId="0" xfId="16" applyFont="1" applyFill="1" applyBorder="1" applyAlignment="1">
      <alignment horizontal="centerContinuous" vertical="center"/>
    </xf>
    <xf numFmtId="0" fontId="2" fillId="0" borderId="0" xfId="16" applyFill="1" applyBorder="1" applyAlignment="1">
      <alignment horizontal="center" vertical="center" shrinkToFit="1"/>
    </xf>
    <xf numFmtId="0" fontId="3" fillId="0" borderId="0" xfId="16" applyFont="1" applyFill="1" applyBorder="1" applyAlignment="1">
      <alignment horizontal="center" vertical="center" shrinkToFit="1"/>
    </xf>
    <xf numFmtId="0" fontId="5" fillId="0" borderId="0" xfId="16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6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22" fillId="0" borderId="0" xfId="0" applyFont="1" applyFill="1">
      <alignment vertical="center"/>
    </xf>
    <xf numFmtId="0" fontId="22" fillId="0" borderId="0" xfId="16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0" xfId="16" applyFont="1" applyFill="1" applyBorder="1" applyAlignment="1">
      <alignment vertical="center" shrinkToFit="1"/>
    </xf>
    <xf numFmtId="0" fontId="21" fillId="0" borderId="0" xfId="2" applyFont="1" applyFill="1" applyBorder="1" applyAlignment="1">
      <alignment horizontal="right" vertical="center"/>
    </xf>
    <xf numFmtId="0" fontId="16" fillId="0" borderId="0" xfId="4" applyFont="1" applyFill="1">
      <alignment vertical="center"/>
    </xf>
    <xf numFmtId="0" fontId="25" fillId="0" borderId="0" xfId="4" applyFill="1">
      <alignment vertical="center"/>
    </xf>
    <xf numFmtId="0" fontId="17" fillId="0" borderId="0" xfId="4" applyFont="1" applyFill="1">
      <alignment vertical="center"/>
    </xf>
    <xf numFmtId="0" fontId="0" fillId="0" borderId="51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34" xfId="0" applyFill="1" applyBorder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57" xfId="0" applyFont="1" applyFill="1" applyBorder="1" applyAlignment="1">
      <alignment vertical="top" wrapText="1"/>
    </xf>
    <xf numFmtId="0" fontId="0" fillId="0" borderId="51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7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8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1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1" fillId="0" borderId="51" xfId="0" applyFont="1" applyBorder="1" applyAlignment="1">
      <alignment vertical="top" wrapText="1" shrinkToFit="1"/>
    </xf>
    <xf numFmtId="0" fontId="21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64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24" fillId="0" borderId="0" xfId="0" applyFont="1">
      <alignment vertical="center"/>
    </xf>
    <xf numFmtId="0" fontId="24" fillId="0" borderId="0" xfId="0" applyFont="1" applyAlignment="1">
      <alignment vertical="center" shrinkToFit="1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>
      <alignment vertical="center"/>
    </xf>
    <xf numFmtId="0" fontId="17" fillId="0" borderId="0" xfId="4" applyFont="1" applyFill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12" xfId="2" applyFont="1" applyFill="1" applyBorder="1" applyAlignment="1">
      <alignment horizontal="center" vertical="center" shrinkToFit="1"/>
    </xf>
    <xf numFmtId="0" fontId="0" fillId="0" borderId="1" xfId="2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2" fillId="0" borderId="0" xfId="2">
      <alignment vertical="center"/>
    </xf>
    <xf numFmtId="0" fontId="2" fillId="0" borderId="76" xfId="2" applyBorder="1">
      <alignment vertical="center"/>
    </xf>
    <xf numFmtId="0" fontId="2" fillId="5" borderId="0" xfId="2" applyFill="1">
      <alignment vertical="center"/>
    </xf>
    <xf numFmtId="0" fontId="24" fillId="0" borderId="77" xfId="2" applyFont="1" applyBorder="1">
      <alignment vertical="center"/>
    </xf>
    <xf numFmtId="0" fontId="2" fillId="0" borderId="78" xfId="2" applyBorder="1">
      <alignment vertical="center"/>
    </xf>
    <xf numFmtId="0" fontId="2" fillId="0" borderId="79" xfId="2" applyBorder="1">
      <alignment vertical="center"/>
    </xf>
    <xf numFmtId="0" fontId="2" fillId="0" borderId="77" xfId="2" applyBorder="1">
      <alignment vertical="center"/>
    </xf>
    <xf numFmtId="0" fontId="2" fillId="0" borderId="80" xfId="2" applyBorder="1">
      <alignment vertical="center"/>
    </xf>
    <xf numFmtId="0" fontId="2" fillId="7" borderId="0" xfId="2" applyFill="1">
      <alignment vertical="center"/>
    </xf>
    <xf numFmtId="0" fontId="2" fillId="7" borderId="57" xfId="2" applyFill="1" applyBorder="1">
      <alignment vertical="center"/>
    </xf>
    <xf numFmtId="0" fontId="2" fillId="7" borderId="51" xfId="2" applyFill="1" applyBorder="1">
      <alignment vertical="center"/>
    </xf>
    <xf numFmtId="0" fontId="2" fillId="7" borderId="53" xfId="2" applyFill="1" applyBorder="1">
      <alignment vertical="center"/>
    </xf>
    <xf numFmtId="0" fontId="2" fillId="7" borderId="47" xfId="2" applyFill="1" applyBorder="1">
      <alignment vertical="center"/>
    </xf>
    <xf numFmtId="0" fontId="2" fillId="7" borderId="58" xfId="2" applyFill="1" applyBorder="1">
      <alignment vertical="center"/>
    </xf>
    <xf numFmtId="0" fontId="2" fillId="7" borderId="59" xfId="2" applyFill="1" applyBorder="1">
      <alignment vertical="center"/>
    </xf>
    <xf numFmtId="0" fontId="2" fillId="7" borderId="81" xfId="2" applyFill="1" applyBorder="1">
      <alignment vertical="center"/>
    </xf>
    <xf numFmtId="0" fontId="2" fillId="7" borderId="65" xfId="2" applyFill="1" applyBorder="1">
      <alignment vertical="center"/>
    </xf>
    <xf numFmtId="0" fontId="2" fillId="7" borderId="82" xfId="2" applyFill="1" applyBorder="1">
      <alignment vertical="center"/>
    </xf>
    <xf numFmtId="0" fontId="2" fillId="7" borderId="83" xfId="2" applyFill="1" applyBorder="1">
      <alignment vertical="center"/>
    </xf>
    <xf numFmtId="0" fontId="2" fillId="7" borderId="84" xfId="2" applyFill="1" applyBorder="1">
      <alignment vertical="center"/>
    </xf>
    <xf numFmtId="0" fontId="2" fillId="7" borderId="85" xfId="2" applyFill="1" applyBorder="1">
      <alignment vertical="center"/>
    </xf>
    <xf numFmtId="0" fontId="2" fillId="7" borderId="86" xfId="2" applyFill="1" applyBorder="1">
      <alignment vertical="center"/>
    </xf>
    <xf numFmtId="0" fontId="2" fillId="7" borderId="12" xfId="2" applyFill="1" applyBorder="1">
      <alignment vertical="center"/>
    </xf>
    <xf numFmtId="0" fontId="2" fillId="7" borderId="32" xfId="2" applyFill="1" applyBorder="1">
      <alignment vertical="center"/>
    </xf>
    <xf numFmtId="0" fontId="2" fillId="7" borderId="33" xfId="2" applyFill="1" applyBorder="1">
      <alignment vertical="center"/>
    </xf>
    <xf numFmtId="0" fontId="2" fillId="7" borderId="34" xfId="2" applyFill="1" applyBorder="1">
      <alignment vertical="center"/>
    </xf>
    <xf numFmtId="0" fontId="2" fillId="0" borderId="22" xfId="2" applyBorder="1">
      <alignment vertical="center"/>
    </xf>
    <xf numFmtId="0" fontId="2" fillId="0" borderId="20" xfId="2" applyBorder="1">
      <alignment vertical="center"/>
    </xf>
    <xf numFmtId="0" fontId="2" fillId="0" borderId="19" xfId="2" applyBorder="1">
      <alignment vertical="center"/>
    </xf>
    <xf numFmtId="0" fontId="2" fillId="0" borderId="18" xfId="2" applyBorder="1">
      <alignment vertical="center"/>
    </xf>
    <xf numFmtId="0" fontId="2" fillId="0" borderId="17" xfId="2" applyBorder="1">
      <alignment vertical="center"/>
    </xf>
    <xf numFmtId="0" fontId="2" fillId="0" borderId="16" xfId="2" applyBorder="1">
      <alignment vertical="center"/>
    </xf>
    <xf numFmtId="0" fontId="2" fillId="0" borderId="15" xfId="2" applyBorder="1">
      <alignment vertical="center"/>
    </xf>
    <xf numFmtId="0" fontId="2" fillId="0" borderId="21" xfId="2" applyBorder="1">
      <alignment vertical="center"/>
    </xf>
    <xf numFmtId="0" fontId="2" fillId="8" borderId="0" xfId="2" applyFill="1">
      <alignment vertical="center"/>
    </xf>
    <xf numFmtId="0" fontId="30" fillId="8" borderId="0" xfId="2" applyFont="1" applyFill="1">
      <alignment vertical="center"/>
    </xf>
    <xf numFmtId="0" fontId="31" fillId="8" borderId="0" xfId="2" applyFont="1" applyFill="1">
      <alignment vertical="center"/>
    </xf>
    <xf numFmtId="0" fontId="2" fillId="8" borderId="76" xfId="2" applyFill="1" applyBorder="1">
      <alignment vertical="center"/>
    </xf>
    <xf numFmtId="0" fontId="2" fillId="9" borderId="76" xfId="2" applyFill="1" applyBorder="1">
      <alignment vertical="center"/>
    </xf>
    <xf numFmtId="0" fontId="2" fillId="8" borderId="80" xfId="2" applyFill="1" applyBorder="1">
      <alignment vertical="center"/>
    </xf>
    <xf numFmtId="20" fontId="32" fillId="0" borderId="6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16" applyFont="1" applyFill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58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2" fillId="0" borderId="57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8" fillId="0" borderId="0" xfId="16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19" fillId="0" borderId="69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49" fontId="4" fillId="0" borderId="0" xfId="16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6" applyNumberFormat="1" applyFont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27" fillId="5" borderId="0" xfId="2" applyFont="1" applyFill="1" applyAlignment="1">
      <alignment horizontal="center" vertical="center" textRotation="255"/>
    </xf>
    <xf numFmtId="0" fontId="29" fillId="0" borderId="0" xfId="2" applyFont="1" applyAlignment="1">
      <alignment horizontal="center" vertical="center"/>
    </xf>
    <xf numFmtId="0" fontId="29" fillId="5" borderId="0" xfId="2" applyFont="1" applyFill="1" applyAlignment="1">
      <alignment horizontal="center" vertical="center"/>
    </xf>
    <xf numFmtId="0" fontId="28" fillId="4" borderId="75" xfId="2" applyFont="1" applyFill="1" applyBorder="1" applyAlignment="1">
      <alignment horizontal="center" vertical="center"/>
    </xf>
    <xf numFmtId="0" fontId="2" fillId="0" borderId="21" xfId="2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27" fillId="6" borderId="0" xfId="2" applyFont="1" applyFill="1" applyAlignment="1">
      <alignment horizontal="center" vertical="center" textRotation="255"/>
    </xf>
    <xf numFmtId="0" fontId="20" fillId="0" borderId="0" xfId="2" applyFont="1" applyAlignment="1">
      <alignment horizontal="center" vertical="center"/>
    </xf>
    <xf numFmtId="0" fontId="20" fillId="0" borderId="16" xfId="2" applyFont="1" applyBorder="1" applyAlignment="1">
      <alignment horizontal="center" vertical="center"/>
    </xf>
    <xf numFmtId="0" fontId="27" fillId="0" borderId="0" xfId="2" applyFont="1" applyAlignment="1">
      <alignment horizontal="left" vertical="center"/>
    </xf>
    <xf numFmtId="0" fontId="20" fillId="0" borderId="22" xfId="2" applyFont="1" applyBorder="1" applyAlignment="1">
      <alignment horizontal="center" vertical="center" wrapText="1"/>
    </xf>
    <xf numFmtId="0" fontId="20" fillId="0" borderId="21" xfId="2" applyFont="1" applyBorder="1" applyAlignment="1">
      <alignment horizontal="center" vertical="center" wrapText="1"/>
    </xf>
    <xf numFmtId="0" fontId="20" fillId="0" borderId="20" xfId="2" applyFont="1" applyBorder="1" applyAlignment="1">
      <alignment horizontal="center" vertical="center" wrapText="1"/>
    </xf>
    <xf numFmtId="0" fontId="20" fillId="0" borderId="19" xfId="2" applyFont="1" applyBorder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20" fillId="0" borderId="18" xfId="2" applyFont="1" applyBorder="1" applyAlignment="1">
      <alignment horizontal="center" vertical="center" wrapText="1"/>
    </xf>
    <xf numFmtId="0" fontId="20" fillId="0" borderId="17" xfId="2" applyFont="1" applyBorder="1" applyAlignment="1">
      <alignment horizontal="center" vertical="center" wrapText="1"/>
    </xf>
    <xf numFmtId="0" fontId="20" fillId="0" borderId="16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0" fontId="9" fillId="0" borderId="78" xfId="2" applyFont="1" applyBorder="1" applyAlignment="1">
      <alignment horizontal="center" vertical="top" textRotation="255" wrapText="1"/>
    </xf>
    <xf numFmtId="0" fontId="9" fillId="0" borderId="0" xfId="2" applyFont="1" applyAlignment="1">
      <alignment horizontal="center" vertical="top" textRotation="255" wrapText="1"/>
    </xf>
    <xf numFmtId="0" fontId="24" fillId="5" borderId="0" xfId="2" applyFont="1" applyFill="1" applyAlignment="1">
      <alignment vertical="center" textRotation="180" shrinkToFit="1"/>
    </xf>
    <xf numFmtId="0" fontId="24" fillId="0" borderId="0" xfId="0" applyFont="1" applyAlignment="1">
      <alignment vertical="center" textRotation="180" shrinkToFit="1"/>
    </xf>
    <xf numFmtId="0" fontId="9" fillId="7" borderId="22" xfId="2" applyFont="1" applyFill="1" applyBorder="1" applyAlignment="1">
      <alignment horizontal="center" vertical="center" textRotation="255"/>
    </xf>
    <xf numFmtId="0" fontId="9" fillId="7" borderId="21" xfId="2" applyFont="1" applyFill="1" applyBorder="1" applyAlignment="1">
      <alignment horizontal="center" vertical="center" textRotation="255"/>
    </xf>
    <xf numFmtId="0" fontId="9" fillId="7" borderId="20" xfId="2" applyFont="1" applyFill="1" applyBorder="1" applyAlignment="1">
      <alignment horizontal="center" vertical="center" textRotation="255"/>
    </xf>
    <xf numFmtId="0" fontId="9" fillId="7" borderId="19" xfId="2" applyFont="1" applyFill="1" applyBorder="1" applyAlignment="1">
      <alignment horizontal="center" vertical="center" textRotation="255"/>
    </xf>
    <xf numFmtId="0" fontId="9" fillId="7" borderId="0" xfId="2" applyFont="1" applyFill="1" applyAlignment="1">
      <alignment horizontal="center" vertical="center" textRotation="255"/>
    </xf>
    <xf numFmtId="0" fontId="9" fillId="7" borderId="18" xfId="2" applyFont="1" applyFill="1" applyBorder="1" applyAlignment="1">
      <alignment horizontal="center" vertical="center" textRotation="255"/>
    </xf>
    <xf numFmtId="0" fontId="9" fillId="7" borderId="17" xfId="2" applyFont="1" applyFill="1" applyBorder="1" applyAlignment="1">
      <alignment horizontal="center" vertical="center" textRotation="255"/>
    </xf>
    <xf numFmtId="0" fontId="9" fillId="7" borderId="16" xfId="2" applyFont="1" applyFill="1" applyBorder="1" applyAlignment="1">
      <alignment horizontal="center" vertical="center" textRotation="255"/>
    </xf>
    <xf numFmtId="0" fontId="9" fillId="7" borderId="15" xfId="2" applyFont="1" applyFill="1" applyBorder="1" applyAlignment="1">
      <alignment horizontal="center" vertical="center" textRotation="255"/>
    </xf>
    <xf numFmtId="0" fontId="27" fillId="0" borderId="0" xfId="2" applyFont="1" applyAlignment="1">
      <alignment horizontal="right" vertical="center"/>
    </xf>
    <xf numFmtId="0" fontId="2" fillId="0" borderId="74" xfId="2" applyBorder="1" applyAlignment="1">
      <alignment horizontal="center" vertical="center"/>
    </xf>
    <xf numFmtId="0" fontId="26" fillId="0" borderId="0" xfId="2" applyFont="1" applyAlignment="1">
      <alignment horizontal="left" vertical="top" wrapText="1"/>
    </xf>
  </cellXfs>
  <cellStyles count="22">
    <cellStyle name="標準" xfId="0" builtinId="0"/>
    <cellStyle name="標準 10" xfId="1" xr:uid="{00000000-0005-0000-0000-000002000000}"/>
    <cellStyle name="標準 11" xfId="2" xr:uid="{00000000-0005-0000-0000-000003000000}"/>
    <cellStyle name="標準 12" xfId="17" xr:uid="{00000000-0005-0000-0000-000004000000}"/>
    <cellStyle name="標準 13" xfId="18" xr:uid="{00000000-0005-0000-0000-000005000000}"/>
    <cellStyle name="標準 2" xfId="3" xr:uid="{00000000-0005-0000-0000-000006000000}"/>
    <cellStyle name="標準 2 2" xfId="4" xr:uid="{00000000-0005-0000-0000-000007000000}"/>
    <cellStyle name="標準 2 2 2" xfId="5" xr:uid="{00000000-0005-0000-0000-000008000000}"/>
    <cellStyle name="標準 2 2_asahi cup 2013 U-8" xfId="19" xr:uid="{00000000-0005-0000-0000-000009000000}"/>
    <cellStyle name="標準 3" xfId="6" xr:uid="{00000000-0005-0000-0000-00000A000000}"/>
    <cellStyle name="標準 3 2" xfId="20" xr:uid="{00000000-0005-0000-0000-00000B000000}"/>
    <cellStyle name="標準 4" xfId="7" xr:uid="{00000000-0005-0000-0000-00000C000000}"/>
    <cellStyle name="標準 5" xfId="8" xr:uid="{00000000-0005-0000-0000-00000D000000}"/>
    <cellStyle name="標準 5 2" xfId="9" xr:uid="{00000000-0005-0000-0000-00000E000000}"/>
    <cellStyle name="標準 5 3" xfId="10" xr:uid="{00000000-0005-0000-0000-00000F000000}"/>
    <cellStyle name="標準 5 4" xfId="11" xr:uid="{00000000-0005-0000-0000-000010000000}"/>
    <cellStyle name="標準 5 5" xfId="21" xr:uid="{00000000-0005-0000-0000-000011000000}"/>
    <cellStyle name="標準 6" xfId="12" xr:uid="{00000000-0005-0000-0000-000012000000}"/>
    <cellStyle name="標準 7" xfId="13" xr:uid="{00000000-0005-0000-0000-000013000000}"/>
    <cellStyle name="標準 8" xfId="14" xr:uid="{00000000-0005-0000-0000-000014000000}"/>
    <cellStyle name="標準 9" xfId="15" xr:uid="{00000000-0005-0000-0000-000015000000}"/>
    <cellStyle name="標準_Sheet1" xfId="16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85725</xdr:colOff>
      <xdr:row>24</xdr:row>
      <xdr:rowOff>47625</xdr:rowOff>
    </xdr:from>
    <xdr:to>
      <xdr:col>25</xdr:col>
      <xdr:colOff>0</xdr:colOff>
      <xdr:row>29</xdr:row>
      <xdr:rowOff>76200</xdr:rowOff>
    </xdr:to>
    <xdr:pic>
      <xdr:nvPicPr>
        <xdr:cNvPr id="2" name="Picture 8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476625"/>
          <a:ext cx="533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V="1">
          <a:off x="2895600" y="752475"/>
          <a:ext cx="3524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 flipV="1">
          <a:off x="3248025" y="371475"/>
          <a:ext cx="581025" cy="3810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EditPoints="1" noChangeArrowheads="1"/>
        </xdr:cNvSpPr>
      </xdr:nvSpPr>
      <xdr:spPr bwMode="auto">
        <a:xfrm>
          <a:off x="2276475" y="2905125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EditPoints="1" noChangeArrowheads="1"/>
        </xdr:cNvSpPr>
      </xdr:nvSpPr>
      <xdr:spPr bwMode="auto">
        <a:xfrm>
          <a:off x="2266950" y="22479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EditPoints="1" noChangeArrowheads="1"/>
        </xdr:cNvSpPr>
      </xdr:nvSpPr>
      <xdr:spPr bwMode="auto">
        <a:xfrm>
          <a:off x="2266950" y="165735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EditPoints="1" noChangeArrowheads="1"/>
        </xdr:cNvSpPr>
      </xdr:nvSpPr>
      <xdr:spPr bwMode="auto">
        <a:xfrm>
          <a:off x="1971675" y="51435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EditPoints="1" noChangeArrowheads="1"/>
        </xdr:cNvSpPr>
      </xdr:nvSpPr>
      <xdr:spPr bwMode="auto">
        <a:xfrm>
          <a:off x="1885950" y="67818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EditPoints="1" noChangeArrowheads="1"/>
        </xdr:cNvSpPr>
      </xdr:nvSpPr>
      <xdr:spPr bwMode="auto">
        <a:xfrm>
          <a:off x="1885950" y="75057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EditPoints="1" noChangeArrowheads="1"/>
        </xdr:cNvSpPr>
      </xdr:nvSpPr>
      <xdr:spPr bwMode="auto">
        <a:xfrm>
          <a:off x="1981200" y="912495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3914775" y="6105525"/>
          <a:ext cx="581025" cy="581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3914775" y="8391525"/>
          <a:ext cx="581025" cy="581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26</xdr:row>
      <xdr:rowOff>66675</xdr:rowOff>
    </xdr:from>
    <xdr:to>
      <xdr:col>12</xdr:col>
      <xdr:colOff>85725</xdr:colOff>
      <xdr:row>27</xdr:row>
      <xdr:rowOff>57150</xdr:rowOff>
    </xdr:to>
    <xdr:sp macro="" textlink="">
      <xdr:nvSpPr>
        <xdr:cNvPr id="21" name="Oval 19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1485900" y="37814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11</xdr:row>
      <xdr:rowOff>19050</xdr:rowOff>
    </xdr:from>
    <xdr:to>
      <xdr:col>12</xdr:col>
      <xdr:colOff>104775</xdr:colOff>
      <xdr:row>12</xdr:row>
      <xdr:rowOff>9525</xdr:rowOff>
    </xdr:to>
    <xdr:sp macro="" textlink="">
      <xdr:nvSpPr>
        <xdr:cNvPr id="24" name="Oval 2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1504950" y="15906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12</xdr:row>
      <xdr:rowOff>133350</xdr:rowOff>
    </xdr:from>
    <xdr:to>
      <xdr:col>12</xdr:col>
      <xdr:colOff>114300</xdr:colOff>
      <xdr:row>13</xdr:row>
      <xdr:rowOff>123825</xdr:rowOff>
    </xdr:to>
    <xdr:sp macro="" textlink="">
      <xdr:nvSpPr>
        <xdr:cNvPr id="25" name="Oval 23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1514475" y="18478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57150</xdr:colOff>
      <xdr:row>14</xdr:row>
      <xdr:rowOff>66675</xdr:rowOff>
    </xdr:from>
    <xdr:to>
      <xdr:col>13</xdr:col>
      <xdr:colOff>19050</xdr:colOff>
      <xdr:row>15</xdr:row>
      <xdr:rowOff>57150</xdr:rowOff>
    </xdr:to>
    <xdr:sp macro="" textlink="">
      <xdr:nvSpPr>
        <xdr:cNvPr id="27" name="Oval 25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1543050" y="20669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38100</xdr:colOff>
      <xdr:row>18</xdr:row>
      <xdr:rowOff>0</xdr:rowOff>
    </xdr:from>
    <xdr:to>
      <xdr:col>13</xdr:col>
      <xdr:colOff>0</xdr:colOff>
      <xdr:row>18</xdr:row>
      <xdr:rowOff>133350</xdr:rowOff>
    </xdr:to>
    <xdr:sp macro="" textlink="">
      <xdr:nvSpPr>
        <xdr:cNvPr id="29" name="Oval 27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1524000" y="25717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21</xdr:row>
      <xdr:rowOff>47625</xdr:rowOff>
    </xdr:from>
    <xdr:to>
      <xdr:col>12</xdr:col>
      <xdr:colOff>104775</xdr:colOff>
      <xdr:row>22</xdr:row>
      <xdr:rowOff>38100</xdr:rowOff>
    </xdr:to>
    <xdr:sp macro="" textlink="">
      <xdr:nvSpPr>
        <xdr:cNvPr id="31" name="Oval 29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rrowheads="1"/>
        </xdr:cNvSpPr>
      </xdr:nvSpPr>
      <xdr:spPr bwMode="auto">
        <a:xfrm>
          <a:off x="1504950" y="30480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38100</xdr:colOff>
      <xdr:row>23</xdr:row>
      <xdr:rowOff>85725</xdr:rowOff>
    </xdr:from>
    <xdr:to>
      <xdr:col>13</xdr:col>
      <xdr:colOff>0</xdr:colOff>
      <xdr:row>24</xdr:row>
      <xdr:rowOff>76200</xdr:rowOff>
    </xdr:to>
    <xdr:sp macro="" textlink="">
      <xdr:nvSpPr>
        <xdr:cNvPr id="33" name="Oval 3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1524000" y="33718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40" name="Oval 56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rrowheads="1"/>
        </xdr:cNvSpPr>
      </xdr:nvSpPr>
      <xdr:spPr bwMode="auto">
        <a:xfrm>
          <a:off x="6524625" y="37528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41" name="Oval 59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rrowheads="1"/>
        </xdr:cNvSpPr>
      </xdr:nvSpPr>
      <xdr:spPr bwMode="auto">
        <a:xfrm>
          <a:off x="3838575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42" name="Oval 60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rrowheads="1"/>
        </xdr:cNvSpPr>
      </xdr:nvSpPr>
      <xdr:spPr bwMode="auto">
        <a:xfrm>
          <a:off x="3838575" y="5286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43" name="Oval 6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rrowheads="1"/>
        </xdr:cNvSpPr>
      </xdr:nvSpPr>
      <xdr:spPr bwMode="auto">
        <a:xfrm>
          <a:off x="3219450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44" name="Oval 62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3219450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45" name="Oval 63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rrowheads="1"/>
        </xdr:cNvSpPr>
      </xdr:nvSpPr>
      <xdr:spPr bwMode="auto">
        <a:xfrm>
          <a:off x="3514725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46" name="Oval 64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rrowheads="1"/>
        </xdr:cNvSpPr>
      </xdr:nvSpPr>
      <xdr:spPr bwMode="auto">
        <a:xfrm flipV="1">
          <a:off x="5076825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47" name="Oval 65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rrowheads="1"/>
        </xdr:cNvSpPr>
      </xdr:nvSpPr>
      <xdr:spPr bwMode="auto">
        <a:xfrm flipV="1">
          <a:off x="5076825" y="5286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48" name="Oval 66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rrowheads="1"/>
        </xdr:cNvSpPr>
      </xdr:nvSpPr>
      <xdr:spPr bwMode="auto">
        <a:xfrm flipV="1">
          <a:off x="4457700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49" name="Oval 67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rrowheads="1"/>
        </xdr:cNvSpPr>
      </xdr:nvSpPr>
      <xdr:spPr bwMode="auto">
        <a:xfrm flipV="1">
          <a:off x="4457700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50" name="Oval 68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rrowheads="1"/>
        </xdr:cNvSpPr>
      </xdr:nvSpPr>
      <xdr:spPr bwMode="auto">
        <a:xfrm flipV="1">
          <a:off x="4752975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51" name="Oval 69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rrowheads="1"/>
        </xdr:cNvSpPr>
      </xdr:nvSpPr>
      <xdr:spPr bwMode="auto">
        <a:xfrm>
          <a:off x="3714750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52" name="Oval 70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rrowheads="1"/>
        </xdr:cNvSpPr>
      </xdr:nvSpPr>
      <xdr:spPr bwMode="auto">
        <a:xfrm>
          <a:off x="3714750" y="9858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53" name="Oval 7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rrowheads="1"/>
        </xdr:cNvSpPr>
      </xdr:nvSpPr>
      <xdr:spPr bwMode="auto">
        <a:xfrm>
          <a:off x="3095625" y="9867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54" name="Oval 72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rrowheads="1"/>
        </xdr:cNvSpPr>
      </xdr:nvSpPr>
      <xdr:spPr bwMode="auto">
        <a:xfrm>
          <a:off x="3095625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55" name="Oval 73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rrowheads="1"/>
        </xdr:cNvSpPr>
      </xdr:nvSpPr>
      <xdr:spPr bwMode="auto">
        <a:xfrm>
          <a:off x="3381375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56" name="Oval 7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rrowheads="1"/>
        </xdr:cNvSpPr>
      </xdr:nvSpPr>
      <xdr:spPr bwMode="auto">
        <a:xfrm>
          <a:off x="4495800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57" name="Oval 7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rrowheads="1"/>
        </xdr:cNvSpPr>
      </xdr:nvSpPr>
      <xdr:spPr bwMode="auto">
        <a:xfrm>
          <a:off x="5114925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58" name="Oval 7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rrowheads="1"/>
        </xdr:cNvSpPr>
      </xdr:nvSpPr>
      <xdr:spPr bwMode="auto">
        <a:xfrm>
          <a:off x="5114925" y="9858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59" name="Oval 7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rrowheads="1"/>
        </xdr:cNvSpPr>
      </xdr:nvSpPr>
      <xdr:spPr bwMode="auto">
        <a:xfrm>
          <a:off x="4495800" y="9867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60" name="Oval 80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rrowheads="1"/>
        </xdr:cNvSpPr>
      </xdr:nvSpPr>
      <xdr:spPr bwMode="auto">
        <a:xfrm>
          <a:off x="4781550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21</xdr:row>
      <xdr:rowOff>133350</xdr:rowOff>
    </xdr:from>
    <xdr:to>
      <xdr:col>33</xdr:col>
      <xdr:colOff>9525</xdr:colOff>
      <xdr:row>24</xdr:row>
      <xdr:rowOff>85725</xdr:rowOff>
    </xdr:to>
    <xdr:sp macro="" textlink="">
      <xdr:nvSpPr>
        <xdr:cNvPr id="61" name="Freeform 82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/>
        </xdr:cNvSpPr>
      </xdr:nvSpPr>
      <xdr:spPr bwMode="auto">
        <a:xfrm>
          <a:off x="2933700" y="3133725"/>
          <a:ext cx="1162050" cy="381000"/>
        </a:xfrm>
        <a:custGeom>
          <a:avLst/>
          <a:gdLst>
            <a:gd name="T0" fmla="*/ 0 w 122"/>
            <a:gd name="T1" fmla="*/ 2147483647 h 36"/>
            <a:gd name="T2" fmla="*/ 2147483647 w 122"/>
            <a:gd name="T3" fmla="*/ 2147483647 h 36"/>
            <a:gd name="T4" fmla="*/ 2147483647 w 122"/>
            <a:gd name="T5" fmla="*/ 2147483647 h 36"/>
            <a:gd name="T6" fmla="*/ 0 60000 65536"/>
            <a:gd name="T7" fmla="*/ 0 60000 65536"/>
            <a:gd name="T8" fmla="*/ 0 60000 65536"/>
            <a:gd name="T9" fmla="*/ 0 w 122"/>
            <a:gd name="T10" fmla="*/ 0 h 36"/>
            <a:gd name="T11" fmla="*/ 122 w 122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2" h="36">
              <a:moveTo>
                <a:pt x="0" y="36"/>
              </a:moveTo>
              <a:cubicBezTo>
                <a:pt x="18" y="24"/>
                <a:pt x="37" y="12"/>
                <a:pt x="57" y="6"/>
              </a:cubicBezTo>
              <a:cubicBezTo>
                <a:pt x="77" y="0"/>
                <a:pt x="99" y="1"/>
                <a:pt x="122" y="2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triangle" w="lg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62" name="Oval 83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rrowheads="1"/>
        </xdr:cNvSpPr>
      </xdr:nvSpPr>
      <xdr:spPr bwMode="auto">
        <a:xfrm>
          <a:off x="630555" y="5248275"/>
          <a:ext cx="914400" cy="39528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63" name="Freeform 84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/>
        </xdr:cNvSpPr>
      </xdr:nvSpPr>
      <xdr:spPr bwMode="auto">
        <a:xfrm>
          <a:off x="1724025" y="647700"/>
          <a:ext cx="781050" cy="5619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3249930" y="5743575"/>
          <a:ext cx="1503078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Ａコート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/>
      </xdr:nvSpPr>
      <xdr:spPr>
        <a:xfrm>
          <a:off x="3307080" y="8012430"/>
          <a:ext cx="1514536" cy="550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Ｂコート</a:t>
          </a:r>
        </a:p>
      </xdr:txBody>
    </xdr:sp>
    <xdr:clientData/>
  </xdr:twoCellAnchor>
  <xdr:twoCellAnchor editAs="oneCell">
    <xdr:from>
      <xdr:col>20</xdr:col>
      <xdr:colOff>85725</xdr:colOff>
      <xdr:row>24</xdr:row>
      <xdr:rowOff>47625</xdr:rowOff>
    </xdr:from>
    <xdr:to>
      <xdr:col>25</xdr:col>
      <xdr:colOff>0</xdr:colOff>
      <xdr:row>29</xdr:row>
      <xdr:rowOff>76200</xdr:rowOff>
    </xdr:to>
    <xdr:pic>
      <xdr:nvPicPr>
        <xdr:cNvPr id="66" name="Picture 86">
          <a:extLst>
            <a:ext uri="{FF2B5EF4-FFF2-40B4-BE49-F238E27FC236}">
              <a16:creationId xmlns:a16="http://schemas.microsoft.com/office/drawing/2014/main" id="{744EC5B9-F183-4664-82A2-F955575D0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476625"/>
          <a:ext cx="533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B3A97D27-506A-4CFE-8B4A-09AB42C0E6C6}"/>
            </a:ext>
          </a:extLst>
        </xdr:cNvPr>
        <xdr:cNvSpPr>
          <a:spLocks noChangeShapeType="1"/>
        </xdr:cNvSpPr>
      </xdr:nvSpPr>
      <xdr:spPr bwMode="auto">
        <a:xfrm flipV="1">
          <a:off x="2895600" y="752475"/>
          <a:ext cx="3524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68" name="Line 2">
          <a:extLst>
            <a:ext uri="{FF2B5EF4-FFF2-40B4-BE49-F238E27FC236}">
              <a16:creationId xmlns:a16="http://schemas.microsoft.com/office/drawing/2014/main" id="{21B4113B-5C14-4254-B125-1D69EB7A5E1F}"/>
            </a:ext>
          </a:extLst>
        </xdr:cNvPr>
        <xdr:cNvSpPr>
          <a:spLocks noChangeShapeType="1"/>
        </xdr:cNvSpPr>
      </xdr:nvSpPr>
      <xdr:spPr bwMode="auto">
        <a:xfrm flipV="1">
          <a:off x="3248025" y="371475"/>
          <a:ext cx="581025" cy="3810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69" name="Tree">
          <a:extLst>
            <a:ext uri="{FF2B5EF4-FFF2-40B4-BE49-F238E27FC236}">
              <a16:creationId xmlns:a16="http://schemas.microsoft.com/office/drawing/2014/main" id="{92BDA01D-5BC3-4C80-887A-C71C578E53C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70" name="Tree">
          <a:extLst>
            <a:ext uri="{FF2B5EF4-FFF2-40B4-BE49-F238E27FC236}">
              <a16:creationId xmlns:a16="http://schemas.microsoft.com/office/drawing/2014/main" id="{1E7BD60B-EFDA-4C11-A850-0866987F91DE}"/>
            </a:ext>
          </a:extLst>
        </xdr:cNvPr>
        <xdr:cNvSpPr>
          <a:spLocks noEditPoints="1" noChangeArrowheads="1"/>
        </xdr:cNvSpPr>
      </xdr:nvSpPr>
      <xdr:spPr bwMode="auto">
        <a:xfrm>
          <a:off x="2276475" y="2905125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1" name="Tree">
          <a:extLst>
            <a:ext uri="{FF2B5EF4-FFF2-40B4-BE49-F238E27FC236}">
              <a16:creationId xmlns:a16="http://schemas.microsoft.com/office/drawing/2014/main" id="{4789A90B-111A-47AF-8CB4-02D92B950A46}"/>
            </a:ext>
          </a:extLst>
        </xdr:cNvPr>
        <xdr:cNvSpPr>
          <a:spLocks noEditPoints="1" noChangeArrowheads="1"/>
        </xdr:cNvSpPr>
      </xdr:nvSpPr>
      <xdr:spPr bwMode="auto">
        <a:xfrm>
          <a:off x="2266950" y="22479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72" name="Tree">
          <a:extLst>
            <a:ext uri="{FF2B5EF4-FFF2-40B4-BE49-F238E27FC236}">
              <a16:creationId xmlns:a16="http://schemas.microsoft.com/office/drawing/2014/main" id="{A3D80707-28C4-46F3-962F-49BF02215388}"/>
            </a:ext>
          </a:extLst>
        </xdr:cNvPr>
        <xdr:cNvSpPr>
          <a:spLocks noEditPoints="1" noChangeArrowheads="1"/>
        </xdr:cNvSpPr>
      </xdr:nvSpPr>
      <xdr:spPr bwMode="auto">
        <a:xfrm>
          <a:off x="2266950" y="165735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73" name="Tree">
          <a:extLst>
            <a:ext uri="{FF2B5EF4-FFF2-40B4-BE49-F238E27FC236}">
              <a16:creationId xmlns:a16="http://schemas.microsoft.com/office/drawing/2014/main" id="{5B47CD76-B8D6-49F0-BE51-9B6CC4CFD7D6}"/>
            </a:ext>
          </a:extLst>
        </xdr:cNvPr>
        <xdr:cNvSpPr>
          <a:spLocks noEditPoints="1" noChangeArrowheads="1"/>
        </xdr:cNvSpPr>
      </xdr:nvSpPr>
      <xdr:spPr bwMode="auto">
        <a:xfrm>
          <a:off x="1971675" y="51435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74" name="Tree">
          <a:extLst>
            <a:ext uri="{FF2B5EF4-FFF2-40B4-BE49-F238E27FC236}">
              <a16:creationId xmlns:a16="http://schemas.microsoft.com/office/drawing/2014/main" id="{44360F43-A4A4-491E-A339-805B46B0190E}"/>
            </a:ext>
          </a:extLst>
        </xdr:cNvPr>
        <xdr:cNvSpPr>
          <a:spLocks noEditPoints="1" noChangeArrowheads="1"/>
        </xdr:cNvSpPr>
      </xdr:nvSpPr>
      <xdr:spPr bwMode="auto">
        <a:xfrm>
          <a:off x="1885950" y="67818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75" name="Tree">
          <a:extLst>
            <a:ext uri="{FF2B5EF4-FFF2-40B4-BE49-F238E27FC236}">
              <a16:creationId xmlns:a16="http://schemas.microsoft.com/office/drawing/2014/main" id="{E83B9379-ED54-4948-90CB-8BFE40749C92}"/>
            </a:ext>
          </a:extLst>
        </xdr:cNvPr>
        <xdr:cNvSpPr>
          <a:spLocks noEditPoints="1" noChangeArrowheads="1"/>
        </xdr:cNvSpPr>
      </xdr:nvSpPr>
      <xdr:spPr bwMode="auto">
        <a:xfrm>
          <a:off x="1885950" y="75057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76" name="Tree">
          <a:extLst>
            <a:ext uri="{FF2B5EF4-FFF2-40B4-BE49-F238E27FC236}">
              <a16:creationId xmlns:a16="http://schemas.microsoft.com/office/drawing/2014/main" id="{17D5628A-E827-4F6C-8F46-6C8202CFBF57}"/>
            </a:ext>
          </a:extLst>
        </xdr:cNvPr>
        <xdr:cNvSpPr>
          <a:spLocks noEditPoints="1" noChangeArrowheads="1"/>
        </xdr:cNvSpPr>
      </xdr:nvSpPr>
      <xdr:spPr bwMode="auto">
        <a:xfrm>
          <a:off x="1981200" y="912495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77" name="Oval 11">
          <a:extLst>
            <a:ext uri="{FF2B5EF4-FFF2-40B4-BE49-F238E27FC236}">
              <a16:creationId xmlns:a16="http://schemas.microsoft.com/office/drawing/2014/main" id="{4190108A-BFF5-410C-BEEA-86EAECD71F12}"/>
            </a:ext>
          </a:extLst>
        </xdr:cNvPr>
        <xdr:cNvSpPr>
          <a:spLocks noChangeArrowheads="1"/>
        </xdr:cNvSpPr>
      </xdr:nvSpPr>
      <xdr:spPr bwMode="auto">
        <a:xfrm>
          <a:off x="3914775" y="6105525"/>
          <a:ext cx="581025" cy="581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78" name="Oval 12">
          <a:extLst>
            <a:ext uri="{FF2B5EF4-FFF2-40B4-BE49-F238E27FC236}">
              <a16:creationId xmlns:a16="http://schemas.microsoft.com/office/drawing/2014/main" id="{5A6D4CF6-9236-4182-B7D7-26DB44CF2C21}"/>
            </a:ext>
          </a:extLst>
        </xdr:cNvPr>
        <xdr:cNvSpPr>
          <a:spLocks noChangeArrowheads="1"/>
        </xdr:cNvSpPr>
      </xdr:nvSpPr>
      <xdr:spPr bwMode="auto">
        <a:xfrm>
          <a:off x="3914775" y="8391525"/>
          <a:ext cx="581025" cy="581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28</xdr:row>
      <xdr:rowOff>76200</xdr:rowOff>
    </xdr:from>
    <xdr:to>
      <xdr:col>21</xdr:col>
      <xdr:colOff>28575</xdr:colOff>
      <xdr:row>29</xdr:row>
      <xdr:rowOff>66675</xdr:rowOff>
    </xdr:to>
    <xdr:sp macro="" textlink="">
      <xdr:nvSpPr>
        <xdr:cNvPr id="79" name="Oval 15">
          <a:extLst>
            <a:ext uri="{FF2B5EF4-FFF2-40B4-BE49-F238E27FC236}">
              <a16:creationId xmlns:a16="http://schemas.microsoft.com/office/drawing/2014/main" id="{DF967E65-34DF-44D4-A81C-13E0CC343EA1}"/>
            </a:ext>
          </a:extLst>
        </xdr:cNvPr>
        <xdr:cNvSpPr>
          <a:spLocks noChangeArrowheads="1"/>
        </xdr:cNvSpPr>
      </xdr:nvSpPr>
      <xdr:spPr bwMode="auto">
        <a:xfrm>
          <a:off x="2543175" y="40767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</xdr:colOff>
      <xdr:row>29</xdr:row>
      <xdr:rowOff>85725</xdr:rowOff>
    </xdr:from>
    <xdr:to>
      <xdr:col>24</xdr:col>
      <xdr:colOff>0</xdr:colOff>
      <xdr:row>30</xdr:row>
      <xdr:rowOff>76200</xdr:rowOff>
    </xdr:to>
    <xdr:sp macro="" textlink="">
      <xdr:nvSpPr>
        <xdr:cNvPr id="80" name="Oval 18">
          <a:extLst>
            <a:ext uri="{FF2B5EF4-FFF2-40B4-BE49-F238E27FC236}">
              <a16:creationId xmlns:a16="http://schemas.microsoft.com/office/drawing/2014/main" id="{88B6673F-C46C-4274-B3B4-2FE03BE32CCD}"/>
            </a:ext>
          </a:extLst>
        </xdr:cNvPr>
        <xdr:cNvSpPr>
          <a:spLocks noChangeArrowheads="1"/>
        </xdr:cNvSpPr>
      </xdr:nvSpPr>
      <xdr:spPr bwMode="auto">
        <a:xfrm>
          <a:off x="2886075" y="42291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28</xdr:row>
      <xdr:rowOff>85725</xdr:rowOff>
    </xdr:from>
    <xdr:to>
      <xdr:col>18</xdr:col>
      <xdr:colOff>85725</xdr:colOff>
      <xdr:row>29</xdr:row>
      <xdr:rowOff>76200</xdr:rowOff>
    </xdr:to>
    <xdr:sp macro="" textlink="">
      <xdr:nvSpPr>
        <xdr:cNvPr id="81" name="Oval 19">
          <a:extLst>
            <a:ext uri="{FF2B5EF4-FFF2-40B4-BE49-F238E27FC236}">
              <a16:creationId xmlns:a16="http://schemas.microsoft.com/office/drawing/2014/main" id="{DA83D9E2-ECCC-4FD1-A514-9D7DE68743E8}"/>
            </a:ext>
          </a:extLst>
        </xdr:cNvPr>
        <xdr:cNvSpPr>
          <a:spLocks noChangeArrowheads="1"/>
        </xdr:cNvSpPr>
      </xdr:nvSpPr>
      <xdr:spPr bwMode="auto">
        <a:xfrm>
          <a:off x="2228850" y="40862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28</xdr:row>
      <xdr:rowOff>66675</xdr:rowOff>
    </xdr:from>
    <xdr:to>
      <xdr:col>16</xdr:col>
      <xdr:colOff>9525</xdr:colOff>
      <xdr:row>29</xdr:row>
      <xdr:rowOff>57150</xdr:rowOff>
    </xdr:to>
    <xdr:sp macro="" textlink="">
      <xdr:nvSpPr>
        <xdr:cNvPr id="82" name="Oval 20">
          <a:extLst>
            <a:ext uri="{FF2B5EF4-FFF2-40B4-BE49-F238E27FC236}">
              <a16:creationId xmlns:a16="http://schemas.microsoft.com/office/drawing/2014/main" id="{8776B0F1-893D-4A7C-9038-6F149DF61C18}"/>
            </a:ext>
          </a:extLst>
        </xdr:cNvPr>
        <xdr:cNvSpPr>
          <a:spLocks noChangeArrowheads="1"/>
        </xdr:cNvSpPr>
      </xdr:nvSpPr>
      <xdr:spPr bwMode="auto">
        <a:xfrm>
          <a:off x="1905000" y="40671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28</xdr:row>
      <xdr:rowOff>95250</xdr:rowOff>
    </xdr:from>
    <xdr:to>
      <xdr:col>13</xdr:col>
      <xdr:colOff>85725</xdr:colOff>
      <xdr:row>29</xdr:row>
      <xdr:rowOff>85725</xdr:rowOff>
    </xdr:to>
    <xdr:sp macro="" textlink="">
      <xdr:nvSpPr>
        <xdr:cNvPr id="83" name="Oval 21">
          <a:extLst>
            <a:ext uri="{FF2B5EF4-FFF2-40B4-BE49-F238E27FC236}">
              <a16:creationId xmlns:a16="http://schemas.microsoft.com/office/drawing/2014/main" id="{8834ED0A-918F-4ADC-8A22-C145EB01589D}"/>
            </a:ext>
          </a:extLst>
        </xdr:cNvPr>
        <xdr:cNvSpPr>
          <a:spLocks noChangeArrowheads="1"/>
        </xdr:cNvSpPr>
      </xdr:nvSpPr>
      <xdr:spPr bwMode="auto">
        <a:xfrm>
          <a:off x="1609725" y="40957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31</xdr:row>
      <xdr:rowOff>9525</xdr:rowOff>
    </xdr:from>
    <xdr:to>
      <xdr:col>28</xdr:col>
      <xdr:colOff>104775</xdr:colOff>
      <xdr:row>32</xdr:row>
      <xdr:rowOff>0</xdr:rowOff>
    </xdr:to>
    <xdr:sp macro="" textlink="">
      <xdr:nvSpPr>
        <xdr:cNvPr id="84" name="Oval 22">
          <a:extLst>
            <a:ext uri="{FF2B5EF4-FFF2-40B4-BE49-F238E27FC236}">
              <a16:creationId xmlns:a16="http://schemas.microsoft.com/office/drawing/2014/main" id="{FF90613E-6A25-4A1B-8EEE-7471F312A696}"/>
            </a:ext>
          </a:extLst>
        </xdr:cNvPr>
        <xdr:cNvSpPr>
          <a:spLocks noChangeArrowheads="1"/>
        </xdr:cNvSpPr>
      </xdr:nvSpPr>
      <xdr:spPr bwMode="auto">
        <a:xfrm>
          <a:off x="3486150" y="4438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30</xdr:row>
      <xdr:rowOff>133350</xdr:rowOff>
    </xdr:from>
    <xdr:to>
      <xdr:col>38</xdr:col>
      <xdr:colOff>9525</xdr:colOff>
      <xdr:row>31</xdr:row>
      <xdr:rowOff>123825</xdr:rowOff>
    </xdr:to>
    <xdr:sp macro="" textlink="">
      <xdr:nvSpPr>
        <xdr:cNvPr id="85" name="Oval 23">
          <a:extLst>
            <a:ext uri="{FF2B5EF4-FFF2-40B4-BE49-F238E27FC236}">
              <a16:creationId xmlns:a16="http://schemas.microsoft.com/office/drawing/2014/main" id="{55C18F41-6E32-469D-AE59-4C6A8F574EE4}"/>
            </a:ext>
          </a:extLst>
        </xdr:cNvPr>
        <xdr:cNvSpPr>
          <a:spLocks noChangeArrowheads="1"/>
        </xdr:cNvSpPr>
      </xdr:nvSpPr>
      <xdr:spPr bwMode="auto">
        <a:xfrm>
          <a:off x="4629150" y="44196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31</xdr:row>
      <xdr:rowOff>114300</xdr:rowOff>
    </xdr:from>
    <xdr:to>
      <xdr:col>41</xdr:col>
      <xdr:colOff>95250</xdr:colOff>
      <xdr:row>32</xdr:row>
      <xdr:rowOff>104775</xdr:rowOff>
    </xdr:to>
    <xdr:sp macro="" textlink="">
      <xdr:nvSpPr>
        <xdr:cNvPr id="86" name="Oval 24">
          <a:extLst>
            <a:ext uri="{FF2B5EF4-FFF2-40B4-BE49-F238E27FC236}">
              <a16:creationId xmlns:a16="http://schemas.microsoft.com/office/drawing/2014/main" id="{3DAF1570-763E-41AE-BA8A-E05AF74C0717}"/>
            </a:ext>
          </a:extLst>
        </xdr:cNvPr>
        <xdr:cNvSpPr>
          <a:spLocks noChangeArrowheads="1"/>
        </xdr:cNvSpPr>
      </xdr:nvSpPr>
      <xdr:spPr bwMode="auto">
        <a:xfrm>
          <a:off x="5086350" y="45434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30</xdr:row>
      <xdr:rowOff>104775</xdr:rowOff>
    </xdr:from>
    <xdr:to>
      <xdr:col>35</xdr:col>
      <xdr:colOff>47625</xdr:colOff>
      <xdr:row>31</xdr:row>
      <xdr:rowOff>95250</xdr:rowOff>
    </xdr:to>
    <xdr:sp macro="" textlink="">
      <xdr:nvSpPr>
        <xdr:cNvPr id="87" name="Oval 25">
          <a:extLst>
            <a:ext uri="{FF2B5EF4-FFF2-40B4-BE49-F238E27FC236}">
              <a16:creationId xmlns:a16="http://schemas.microsoft.com/office/drawing/2014/main" id="{7C8576C3-135E-4209-9A44-3E98AE6E822F}"/>
            </a:ext>
          </a:extLst>
        </xdr:cNvPr>
        <xdr:cNvSpPr>
          <a:spLocks noChangeArrowheads="1"/>
        </xdr:cNvSpPr>
      </xdr:nvSpPr>
      <xdr:spPr bwMode="auto">
        <a:xfrm>
          <a:off x="4295775" y="43910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32</xdr:row>
      <xdr:rowOff>9525</xdr:rowOff>
    </xdr:from>
    <xdr:to>
      <xdr:col>45</xdr:col>
      <xdr:colOff>19050</xdr:colOff>
      <xdr:row>33</xdr:row>
      <xdr:rowOff>0</xdr:rowOff>
    </xdr:to>
    <xdr:sp macro="" textlink="">
      <xdr:nvSpPr>
        <xdr:cNvPr id="88" name="Oval 26">
          <a:extLst>
            <a:ext uri="{FF2B5EF4-FFF2-40B4-BE49-F238E27FC236}">
              <a16:creationId xmlns:a16="http://schemas.microsoft.com/office/drawing/2014/main" id="{7AEC9A29-770E-4C15-80B7-719422B24CD5}"/>
            </a:ext>
          </a:extLst>
        </xdr:cNvPr>
        <xdr:cNvSpPr>
          <a:spLocks noChangeArrowheads="1"/>
        </xdr:cNvSpPr>
      </xdr:nvSpPr>
      <xdr:spPr bwMode="auto">
        <a:xfrm>
          <a:off x="5505450" y="45815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31</xdr:row>
      <xdr:rowOff>0</xdr:rowOff>
    </xdr:from>
    <xdr:to>
      <xdr:col>32</xdr:col>
      <xdr:colOff>19050</xdr:colOff>
      <xdr:row>31</xdr:row>
      <xdr:rowOff>133350</xdr:rowOff>
    </xdr:to>
    <xdr:sp macro="" textlink="">
      <xdr:nvSpPr>
        <xdr:cNvPr id="89" name="Oval 27">
          <a:extLst>
            <a:ext uri="{FF2B5EF4-FFF2-40B4-BE49-F238E27FC236}">
              <a16:creationId xmlns:a16="http://schemas.microsoft.com/office/drawing/2014/main" id="{88A89FBC-89DE-4BA1-9E6D-A00AFD2BE493}"/>
            </a:ext>
          </a:extLst>
        </xdr:cNvPr>
        <xdr:cNvSpPr>
          <a:spLocks noChangeArrowheads="1"/>
        </xdr:cNvSpPr>
      </xdr:nvSpPr>
      <xdr:spPr bwMode="auto">
        <a:xfrm>
          <a:off x="3895725" y="44291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47</xdr:col>
      <xdr:colOff>114300</xdr:colOff>
      <xdr:row>32</xdr:row>
      <xdr:rowOff>0</xdr:rowOff>
    </xdr:from>
    <xdr:to>
      <xdr:col>48</xdr:col>
      <xdr:colOff>76200</xdr:colOff>
      <xdr:row>32</xdr:row>
      <xdr:rowOff>133350</xdr:rowOff>
    </xdr:to>
    <xdr:sp macro="" textlink="">
      <xdr:nvSpPr>
        <xdr:cNvPr id="90" name="Oval 28">
          <a:extLst>
            <a:ext uri="{FF2B5EF4-FFF2-40B4-BE49-F238E27FC236}">
              <a16:creationId xmlns:a16="http://schemas.microsoft.com/office/drawing/2014/main" id="{D723C054-A3F4-48F6-9EA9-B3092CD41470}"/>
            </a:ext>
          </a:extLst>
        </xdr:cNvPr>
        <xdr:cNvSpPr>
          <a:spLocks noChangeArrowheads="1"/>
        </xdr:cNvSpPr>
      </xdr:nvSpPr>
      <xdr:spPr bwMode="auto">
        <a:xfrm>
          <a:off x="5934075" y="45720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30</xdr:row>
      <xdr:rowOff>0</xdr:rowOff>
    </xdr:from>
    <xdr:to>
      <xdr:col>23</xdr:col>
      <xdr:colOff>114300</xdr:colOff>
      <xdr:row>30</xdr:row>
      <xdr:rowOff>57150</xdr:rowOff>
    </xdr:to>
    <xdr:sp macro="" textlink="">
      <xdr:nvSpPr>
        <xdr:cNvPr id="91" name="Oval 29">
          <a:extLst>
            <a:ext uri="{FF2B5EF4-FFF2-40B4-BE49-F238E27FC236}">
              <a16:creationId xmlns:a16="http://schemas.microsoft.com/office/drawing/2014/main" id="{28FDB9CE-9102-4757-972D-404DE04AD914}"/>
            </a:ext>
          </a:extLst>
        </xdr:cNvPr>
        <xdr:cNvSpPr>
          <a:spLocks noChangeArrowheads="1"/>
        </xdr:cNvSpPr>
      </xdr:nvSpPr>
      <xdr:spPr bwMode="auto">
        <a:xfrm>
          <a:off x="2876550" y="4286250"/>
          <a:ext cx="85725" cy="571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9525</xdr:rowOff>
    </xdr:from>
    <xdr:to>
      <xdr:col>25</xdr:col>
      <xdr:colOff>95250</xdr:colOff>
      <xdr:row>32</xdr:row>
      <xdr:rowOff>0</xdr:rowOff>
    </xdr:to>
    <xdr:sp macro="" textlink="">
      <xdr:nvSpPr>
        <xdr:cNvPr id="92" name="Oval 31">
          <a:extLst>
            <a:ext uri="{FF2B5EF4-FFF2-40B4-BE49-F238E27FC236}">
              <a16:creationId xmlns:a16="http://schemas.microsoft.com/office/drawing/2014/main" id="{C9B60B62-DEC2-48C3-ADF8-8DD07A0ACC5B}"/>
            </a:ext>
          </a:extLst>
        </xdr:cNvPr>
        <xdr:cNvSpPr>
          <a:spLocks noChangeArrowheads="1"/>
        </xdr:cNvSpPr>
      </xdr:nvSpPr>
      <xdr:spPr bwMode="auto">
        <a:xfrm>
          <a:off x="3105150" y="4438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93" name="Oval 56">
          <a:extLst>
            <a:ext uri="{FF2B5EF4-FFF2-40B4-BE49-F238E27FC236}">
              <a16:creationId xmlns:a16="http://schemas.microsoft.com/office/drawing/2014/main" id="{5B3DB732-5700-44EC-8782-8CC17325EEDB}"/>
            </a:ext>
          </a:extLst>
        </xdr:cNvPr>
        <xdr:cNvSpPr>
          <a:spLocks noChangeArrowheads="1"/>
        </xdr:cNvSpPr>
      </xdr:nvSpPr>
      <xdr:spPr bwMode="auto">
        <a:xfrm>
          <a:off x="6524625" y="37528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94" name="Oval 59">
          <a:extLst>
            <a:ext uri="{FF2B5EF4-FFF2-40B4-BE49-F238E27FC236}">
              <a16:creationId xmlns:a16="http://schemas.microsoft.com/office/drawing/2014/main" id="{EDBE2801-C8A5-4356-A23B-5514245AB39F}"/>
            </a:ext>
          </a:extLst>
        </xdr:cNvPr>
        <xdr:cNvSpPr>
          <a:spLocks noChangeArrowheads="1"/>
        </xdr:cNvSpPr>
      </xdr:nvSpPr>
      <xdr:spPr bwMode="auto">
        <a:xfrm>
          <a:off x="3838575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95" name="Oval 60">
          <a:extLst>
            <a:ext uri="{FF2B5EF4-FFF2-40B4-BE49-F238E27FC236}">
              <a16:creationId xmlns:a16="http://schemas.microsoft.com/office/drawing/2014/main" id="{F8154C85-58D8-4384-87A1-BAA749894BE6}"/>
            </a:ext>
          </a:extLst>
        </xdr:cNvPr>
        <xdr:cNvSpPr>
          <a:spLocks noChangeArrowheads="1"/>
        </xdr:cNvSpPr>
      </xdr:nvSpPr>
      <xdr:spPr bwMode="auto">
        <a:xfrm>
          <a:off x="3838575" y="5286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96" name="Oval 61">
          <a:extLst>
            <a:ext uri="{FF2B5EF4-FFF2-40B4-BE49-F238E27FC236}">
              <a16:creationId xmlns:a16="http://schemas.microsoft.com/office/drawing/2014/main" id="{968F5433-1CEE-4979-BF04-64095555DE95}"/>
            </a:ext>
          </a:extLst>
        </xdr:cNvPr>
        <xdr:cNvSpPr>
          <a:spLocks noChangeArrowheads="1"/>
        </xdr:cNvSpPr>
      </xdr:nvSpPr>
      <xdr:spPr bwMode="auto">
        <a:xfrm>
          <a:off x="3219450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97" name="Oval 62">
          <a:extLst>
            <a:ext uri="{FF2B5EF4-FFF2-40B4-BE49-F238E27FC236}">
              <a16:creationId xmlns:a16="http://schemas.microsoft.com/office/drawing/2014/main" id="{1342DF41-E35E-44F5-A487-8D72EC5BA6EB}"/>
            </a:ext>
          </a:extLst>
        </xdr:cNvPr>
        <xdr:cNvSpPr>
          <a:spLocks noChangeArrowheads="1"/>
        </xdr:cNvSpPr>
      </xdr:nvSpPr>
      <xdr:spPr bwMode="auto">
        <a:xfrm>
          <a:off x="3219450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98" name="Oval 63">
          <a:extLst>
            <a:ext uri="{FF2B5EF4-FFF2-40B4-BE49-F238E27FC236}">
              <a16:creationId xmlns:a16="http://schemas.microsoft.com/office/drawing/2014/main" id="{CBD2DF0B-D1F3-4A32-8188-D433E2B99816}"/>
            </a:ext>
          </a:extLst>
        </xdr:cNvPr>
        <xdr:cNvSpPr>
          <a:spLocks noChangeArrowheads="1"/>
        </xdr:cNvSpPr>
      </xdr:nvSpPr>
      <xdr:spPr bwMode="auto">
        <a:xfrm>
          <a:off x="3514725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99" name="Oval 64">
          <a:extLst>
            <a:ext uri="{FF2B5EF4-FFF2-40B4-BE49-F238E27FC236}">
              <a16:creationId xmlns:a16="http://schemas.microsoft.com/office/drawing/2014/main" id="{B6E650EF-E944-4F2E-848C-C1A0A1CBE33E}"/>
            </a:ext>
          </a:extLst>
        </xdr:cNvPr>
        <xdr:cNvSpPr>
          <a:spLocks noChangeArrowheads="1"/>
        </xdr:cNvSpPr>
      </xdr:nvSpPr>
      <xdr:spPr bwMode="auto">
        <a:xfrm flipV="1">
          <a:off x="5076825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100" name="Oval 65">
          <a:extLst>
            <a:ext uri="{FF2B5EF4-FFF2-40B4-BE49-F238E27FC236}">
              <a16:creationId xmlns:a16="http://schemas.microsoft.com/office/drawing/2014/main" id="{B2753B18-2727-4349-B991-DBD07D095008}"/>
            </a:ext>
          </a:extLst>
        </xdr:cNvPr>
        <xdr:cNvSpPr>
          <a:spLocks noChangeArrowheads="1"/>
        </xdr:cNvSpPr>
      </xdr:nvSpPr>
      <xdr:spPr bwMode="auto">
        <a:xfrm flipV="1">
          <a:off x="5076825" y="5286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101" name="Oval 66">
          <a:extLst>
            <a:ext uri="{FF2B5EF4-FFF2-40B4-BE49-F238E27FC236}">
              <a16:creationId xmlns:a16="http://schemas.microsoft.com/office/drawing/2014/main" id="{33B255EB-405E-4EB4-A831-BB60915AEDCB}"/>
            </a:ext>
          </a:extLst>
        </xdr:cNvPr>
        <xdr:cNvSpPr>
          <a:spLocks noChangeArrowheads="1"/>
        </xdr:cNvSpPr>
      </xdr:nvSpPr>
      <xdr:spPr bwMode="auto">
        <a:xfrm flipV="1">
          <a:off x="4457700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102" name="Oval 67">
          <a:extLst>
            <a:ext uri="{FF2B5EF4-FFF2-40B4-BE49-F238E27FC236}">
              <a16:creationId xmlns:a16="http://schemas.microsoft.com/office/drawing/2014/main" id="{FCB56F6A-08DA-4CD4-9867-07C4F57D4A20}"/>
            </a:ext>
          </a:extLst>
        </xdr:cNvPr>
        <xdr:cNvSpPr>
          <a:spLocks noChangeArrowheads="1"/>
        </xdr:cNvSpPr>
      </xdr:nvSpPr>
      <xdr:spPr bwMode="auto">
        <a:xfrm flipV="1">
          <a:off x="4457700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103" name="Oval 68">
          <a:extLst>
            <a:ext uri="{FF2B5EF4-FFF2-40B4-BE49-F238E27FC236}">
              <a16:creationId xmlns:a16="http://schemas.microsoft.com/office/drawing/2014/main" id="{21D1F35C-39D4-4CC3-889C-F7E83327471B}"/>
            </a:ext>
          </a:extLst>
        </xdr:cNvPr>
        <xdr:cNvSpPr>
          <a:spLocks noChangeArrowheads="1"/>
        </xdr:cNvSpPr>
      </xdr:nvSpPr>
      <xdr:spPr bwMode="auto">
        <a:xfrm flipV="1">
          <a:off x="4752975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104" name="Oval 69">
          <a:extLst>
            <a:ext uri="{FF2B5EF4-FFF2-40B4-BE49-F238E27FC236}">
              <a16:creationId xmlns:a16="http://schemas.microsoft.com/office/drawing/2014/main" id="{DD251AEF-0DDD-49CA-A770-597E42B85519}"/>
            </a:ext>
          </a:extLst>
        </xdr:cNvPr>
        <xdr:cNvSpPr>
          <a:spLocks noChangeArrowheads="1"/>
        </xdr:cNvSpPr>
      </xdr:nvSpPr>
      <xdr:spPr bwMode="auto">
        <a:xfrm>
          <a:off x="3714750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105" name="Oval 70">
          <a:extLst>
            <a:ext uri="{FF2B5EF4-FFF2-40B4-BE49-F238E27FC236}">
              <a16:creationId xmlns:a16="http://schemas.microsoft.com/office/drawing/2014/main" id="{45920C11-125D-493F-8DA9-8F94F45F8C92}"/>
            </a:ext>
          </a:extLst>
        </xdr:cNvPr>
        <xdr:cNvSpPr>
          <a:spLocks noChangeArrowheads="1"/>
        </xdr:cNvSpPr>
      </xdr:nvSpPr>
      <xdr:spPr bwMode="auto">
        <a:xfrm>
          <a:off x="3714750" y="9858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106" name="Oval 71">
          <a:extLst>
            <a:ext uri="{FF2B5EF4-FFF2-40B4-BE49-F238E27FC236}">
              <a16:creationId xmlns:a16="http://schemas.microsoft.com/office/drawing/2014/main" id="{3B8B1843-8F29-4BBA-A7A7-64A40E0311EF}"/>
            </a:ext>
          </a:extLst>
        </xdr:cNvPr>
        <xdr:cNvSpPr>
          <a:spLocks noChangeArrowheads="1"/>
        </xdr:cNvSpPr>
      </xdr:nvSpPr>
      <xdr:spPr bwMode="auto">
        <a:xfrm>
          <a:off x="3095625" y="9867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107" name="Oval 72">
          <a:extLst>
            <a:ext uri="{FF2B5EF4-FFF2-40B4-BE49-F238E27FC236}">
              <a16:creationId xmlns:a16="http://schemas.microsoft.com/office/drawing/2014/main" id="{6B01E399-FCFB-4931-8C15-45B114C5479E}"/>
            </a:ext>
          </a:extLst>
        </xdr:cNvPr>
        <xdr:cNvSpPr>
          <a:spLocks noChangeArrowheads="1"/>
        </xdr:cNvSpPr>
      </xdr:nvSpPr>
      <xdr:spPr bwMode="auto">
        <a:xfrm>
          <a:off x="3095625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108" name="Oval 73">
          <a:extLst>
            <a:ext uri="{FF2B5EF4-FFF2-40B4-BE49-F238E27FC236}">
              <a16:creationId xmlns:a16="http://schemas.microsoft.com/office/drawing/2014/main" id="{79C96C74-DFAC-470A-8B2F-668E20533EE2}"/>
            </a:ext>
          </a:extLst>
        </xdr:cNvPr>
        <xdr:cNvSpPr>
          <a:spLocks noChangeArrowheads="1"/>
        </xdr:cNvSpPr>
      </xdr:nvSpPr>
      <xdr:spPr bwMode="auto">
        <a:xfrm>
          <a:off x="3381375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109" name="Oval 75">
          <a:extLst>
            <a:ext uri="{FF2B5EF4-FFF2-40B4-BE49-F238E27FC236}">
              <a16:creationId xmlns:a16="http://schemas.microsoft.com/office/drawing/2014/main" id="{7FC854C0-2ADA-429E-9188-64E782BC17E1}"/>
            </a:ext>
          </a:extLst>
        </xdr:cNvPr>
        <xdr:cNvSpPr>
          <a:spLocks noChangeArrowheads="1"/>
        </xdr:cNvSpPr>
      </xdr:nvSpPr>
      <xdr:spPr bwMode="auto">
        <a:xfrm>
          <a:off x="4495800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110" name="Oval 76">
          <a:extLst>
            <a:ext uri="{FF2B5EF4-FFF2-40B4-BE49-F238E27FC236}">
              <a16:creationId xmlns:a16="http://schemas.microsoft.com/office/drawing/2014/main" id="{02603185-CB8B-4CF9-9E58-E352D06866C6}"/>
            </a:ext>
          </a:extLst>
        </xdr:cNvPr>
        <xdr:cNvSpPr>
          <a:spLocks noChangeArrowheads="1"/>
        </xdr:cNvSpPr>
      </xdr:nvSpPr>
      <xdr:spPr bwMode="auto">
        <a:xfrm>
          <a:off x="5114925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111" name="Oval 77">
          <a:extLst>
            <a:ext uri="{FF2B5EF4-FFF2-40B4-BE49-F238E27FC236}">
              <a16:creationId xmlns:a16="http://schemas.microsoft.com/office/drawing/2014/main" id="{EF2C8FB7-90DF-4EB4-87E4-FBA54DA8904A}"/>
            </a:ext>
          </a:extLst>
        </xdr:cNvPr>
        <xdr:cNvSpPr>
          <a:spLocks noChangeArrowheads="1"/>
        </xdr:cNvSpPr>
      </xdr:nvSpPr>
      <xdr:spPr bwMode="auto">
        <a:xfrm>
          <a:off x="5114925" y="9858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112" name="Oval 78">
          <a:extLst>
            <a:ext uri="{FF2B5EF4-FFF2-40B4-BE49-F238E27FC236}">
              <a16:creationId xmlns:a16="http://schemas.microsoft.com/office/drawing/2014/main" id="{4639307F-1918-44FB-A35D-10382FEE154A}"/>
            </a:ext>
          </a:extLst>
        </xdr:cNvPr>
        <xdr:cNvSpPr>
          <a:spLocks noChangeArrowheads="1"/>
        </xdr:cNvSpPr>
      </xdr:nvSpPr>
      <xdr:spPr bwMode="auto">
        <a:xfrm>
          <a:off x="4495800" y="9867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113" name="Oval 80">
          <a:extLst>
            <a:ext uri="{FF2B5EF4-FFF2-40B4-BE49-F238E27FC236}">
              <a16:creationId xmlns:a16="http://schemas.microsoft.com/office/drawing/2014/main" id="{15C7BF9D-E250-4F09-917D-DE14E231D219}"/>
            </a:ext>
          </a:extLst>
        </xdr:cNvPr>
        <xdr:cNvSpPr>
          <a:spLocks noChangeArrowheads="1"/>
        </xdr:cNvSpPr>
      </xdr:nvSpPr>
      <xdr:spPr bwMode="auto">
        <a:xfrm>
          <a:off x="4781550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21</xdr:row>
      <xdr:rowOff>133350</xdr:rowOff>
    </xdr:from>
    <xdr:to>
      <xdr:col>33</xdr:col>
      <xdr:colOff>9525</xdr:colOff>
      <xdr:row>24</xdr:row>
      <xdr:rowOff>85725</xdr:rowOff>
    </xdr:to>
    <xdr:sp macro="" textlink="">
      <xdr:nvSpPr>
        <xdr:cNvPr id="114" name="Freeform 82">
          <a:extLst>
            <a:ext uri="{FF2B5EF4-FFF2-40B4-BE49-F238E27FC236}">
              <a16:creationId xmlns:a16="http://schemas.microsoft.com/office/drawing/2014/main" id="{A682A56C-25C3-46A6-BBE1-6F3B539527A7}"/>
            </a:ext>
          </a:extLst>
        </xdr:cNvPr>
        <xdr:cNvSpPr>
          <a:spLocks/>
        </xdr:cNvSpPr>
      </xdr:nvSpPr>
      <xdr:spPr bwMode="auto">
        <a:xfrm>
          <a:off x="2933700" y="3133725"/>
          <a:ext cx="1162050" cy="381000"/>
        </a:xfrm>
        <a:custGeom>
          <a:avLst/>
          <a:gdLst>
            <a:gd name="T0" fmla="*/ 0 w 122"/>
            <a:gd name="T1" fmla="*/ 2147483647 h 36"/>
            <a:gd name="T2" fmla="*/ 2147483647 w 122"/>
            <a:gd name="T3" fmla="*/ 2147483647 h 36"/>
            <a:gd name="T4" fmla="*/ 2147483647 w 122"/>
            <a:gd name="T5" fmla="*/ 2147483647 h 36"/>
            <a:gd name="T6" fmla="*/ 0 60000 65536"/>
            <a:gd name="T7" fmla="*/ 0 60000 65536"/>
            <a:gd name="T8" fmla="*/ 0 60000 65536"/>
            <a:gd name="T9" fmla="*/ 0 w 122"/>
            <a:gd name="T10" fmla="*/ 0 h 36"/>
            <a:gd name="T11" fmla="*/ 122 w 122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2" h="36">
              <a:moveTo>
                <a:pt x="0" y="36"/>
              </a:moveTo>
              <a:cubicBezTo>
                <a:pt x="18" y="24"/>
                <a:pt x="37" y="12"/>
                <a:pt x="57" y="6"/>
              </a:cubicBezTo>
              <a:cubicBezTo>
                <a:pt x="77" y="0"/>
                <a:pt x="99" y="1"/>
                <a:pt x="122" y="2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triangle" w="lg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115" name="Oval 83">
          <a:extLst>
            <a:ext uri="{FF2B5EF4-FFF2-40B4-BE49-F238E27FC236}">
              <a16:creationId xmlns:a16="http://schemas.microsoft.com/office/drawing/2014/main" id="{81988643-A66A-4A30-9C44-D70692CFA2D8}"/>
            </a:ext>
          </a:extLst>
        </xdr:cNvPr>
        <xdr:cNvSpPr>
          <a:spLocks noChangeArrowheads="1"/>
        </xdr:cNvSpPr>
      </xdr:nvSpPr>
      <xdr:spPr bwMode="auto">
        <a:xfrm>
          <a:off x="630555" y="5248275"/>
          <a:ext cx="914400" cy="39528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116" name="Freeform 84">
          <a:extLst>
            <a:ext uri="{FF2B5EF4-FFF2-40B4-BE49-F238E27FC236}">
              <a16:creationId xmlns:a16="http://schemas.microsoft.com/office/drawing/2014/main" id="{174E8431-3B04-4A67-BBF7-B7F1B0981F20}"/>
            </a:ext>
          </a:extLst>
        </xdr:cNvPr>
        <xdr:cNvSpPr>
          <a:spLocks/>
        </xdr:cNvSpPr>
      </xdr:nvSpPr>
      <xdr:spPr bwMode="auto">
        <a:xfrm>
          <a:off x="1724025" y="647700"/>
          <a:ext cx="781050" cy="5619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CC150DA4-A201-4746-8D75-077901849F2D}"/>
            </a:ext>
          </a:extLst>
        </xdr:cNvPr>
        <xdr:cNvSpPr txBox="1"/>
      </xdr:nvSpPr>
      <xdr:spPr>
        <a:xfrm>
          <a:off x="3249930" y="5743575"/>
          <a:ext cx="1503078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Ａコート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96FE860A-720D-4C2D-817C-C0D246B63F4D}"/>
            </a:ext>
          </a:extLst>
        </xdr:cNvPr>
        <xdr:cNvSpPr txBox="1"/>
      </xdr:nvSpPr>
      <xdr:spPr>
        <a:xfrm>
          <a:off x="3307080" y="8012430"/>
          <a:ext cx="1514536" cy="550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Ｂコート</a:t>
          </a:r>
        </a:p>
      </xdr:txBody>
    </xdr:sp>
    <xdr:clientData/>
  </xdr:twoCellAnchor>
  <xdr:twoCellAnchor>
    <xdr:from>
      <xdr:col>49</xdr:col>
      <xdr:colOff>0</xdr:colOff>
      <xdr:row>43</xdr:row>
      <xdr:rowOff>57150</xdr:rowOff>
    </xdr:from>
    <xdr:to>
      <xdr:col>49</xdr:col>
      <xdr:colOff>85725</xdr:colOff>
      <xdr:row>44</xdr:row>
      <xdr:rowOff>47625</xdr:rowOff>
    </xdr:to>
    <xdr:sp macro="" textlink="">
      <xdr:nvSpPr>
        <xdr:cNvPr id="119" name="Oval 35">
          <a:extLst>
            <a:ext uri="{FF2B5EF4-FFF2-40B4-BE49-F238E27FC236}">
              <a16:creationId xmlns:a16="http://schemas.microsoft.com/office/drawing/2014/main" id="{DE82F2ED-C177-4B48-B4B6-E7866EA1E549}"/>
            </a:ext>
          </a:extLst>
        </xdr:cNvPr>
        <xdr:cNvSpPr>
          <a:spLocks noChangeArrowheads="1"/>
        </xdr:cNvSpPr>
      </xdr:nvSpPr>
      <xdr:spPr bwMode="auto">
        <a:xfrm>
          <a:off x="6067425" y="62007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44</xdr:row>
      <xdr:rowOff>57150</xdr:rowOff>
    </xdr:from>
    <xdr:to>
      <xdr:col>49</xdr:col>
      <xdr:colOff>85725</xdr:colOff>
      <xdr:row>45</xdr:row>
      <xdr:rowOff>47625</xdr:rowOff>
    </xdr:to>
    <xdr:sp macro="" textlink="">
      <xdr:nvSpPr>
        <xdr:cNvPr id="120" name="Oval 35">
          <a:extLst>
            <a:ext uri="{FF2B5EF4-FFF2-40B4-BE49-F238E27FC236}">
              <a16:creationId xmlns:a16="http://schemas.microsoft.com/office/drawing/2014/main" id="{22B679A5-670F-4F86-B870-1742A88B1B38}"/>
            </a:ext>
          </a:extLst>
        </xdr:cNvPr>
        <xdr:cNvSpPr>
          <a:spLocks noChangeArrowheads="1"/>
        </xdr:cNvSpPr>
      </xdr:nvSpPr>
      <xdr:spPr bwMode="auto">
        <a:xfrm>
          <a:off x="6067425" y="6343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58"/>
  <sheetViews>
    <sheetView tabSelected="1" workbookViewId="0">
      <selection activeCell="E58" sqref="A58:E59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74" customWidth="1"/>
    <col min="33" max="16384" width="9" style="7"/>
  </cols>
  <sheetData>
    <row r="2" spans="2:32" ht="21" x14ac:dyDescent="0.15">
      <c r="B2" s="227" t="str">
        <f>ﾃﾞｰﾀﾃｰﾌﾞﾙ!C1</f>
        <v>asahi cup 2020</v>
      </c>
      <c r="C2" s="225"/>
      <c r="D2" s="225"/>
      <c r="E2" s="225"/>
      <c r="F2" s="225"/>
      <c r="G2" s="225"/>
      <c r="H2" s="225"/>
      <c r="I2" s="225"/>
      <c r="J2" s="225"/>
      <c r="K2" s="81" t="str">
        <f>ﾃﾞｰﾀﾃｰﾌﾞﾙ!C4</f>
        <v>U-11</v>
      </c>
      <c r="L2" s="5"/>
      <c r="M2" s="81" t="s">
        <v>46</v>
      </c>
      <c r="N2" s="5"/>
      <c r="O2" s="5"/>
      <c r="P2" s="5"/>
      <c r="Q2" s="5"/>
      <c r="R2" s="6"/>
      <c r="S2" s="6"/>
      <c r="T2" s="6"/>
      <c r="W2" s="105"/>
      <c r="X2" s="106"/>
      <c r="Y2" s="106"/>
      <c r="Z2" s="106"/>
      <c r="AA2" s="106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18" t="s">
        <v>6</v>
      </c>
      <c r="C4" s="8" t="s">
        <v>11</v>
      </c>
      <c r="D4" s="19" t="str">
        <f>B5</f>
        <v>猪名川FC</v>
      </c>
      <c r="E4" s="19"/>
      <c r="F4" s="20"/>
      <c r="G4" s="19" t="str">
        <f>B6</f>
        <v>社FCジュニアA</v>
      </c>
      <c r="H4" s="19"/>
      <c r="I4" s="19"/>
      <c r="J4" s="21" t="str">
        <f>B7</f>
        <v>大塩SC</v>
      </c>
      <c r="K4" s="19"/>
      <c r="L4" s="20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15" t="s">
        <v>59</v>
      </c>
      <c r="V4" s="115" t="s">
        <v>60</v>
      </c>
      <c r="W4" s="116" t="s">
        <v>61</v>
      </c>
      <c r="X4" s="116"/>
      <c r="Y4" s="108"/>
      <c r="Z4" s="109"/>
      <c r="AA4" s="107"/>
    </row>
    <row r="5" spans="2:32" ht="27.95" customHeight="1" thickTop="1" x14ac:dyDescent="0.15">
      <c r="B5" s="59" t="str">
        <f>ﾃﾞｰﾀﾃｰﾌﾞﾙ!C8</f>
        <v>猪名川FC</v>
      </c>
      <c r="C5" s="70" t="str">
        <f>ﾃﾞｰﾀﾃｰﾌﾞﾙ!D8</f>
        <v>北摂</v>
      </c>
      <c r="D5" s="92"/>
      <c r="E5" s="91" t="s">
        <v>16</v>
      </c>
      <c r="F5" s="89"/>
      <c r="G5" s="94" t="str">
        <f>ﾀｲﾑｽｹｼﾞｭｰﾙ!E7</f>
        <v>.</v>
      </c>
      <c r="H5" s="95" t="str">
        <f>IF(ISTEXT(G5),"",IF(G5&gt;=I5,IF(G5=I5,"△","○"),"●"))</f>
        <v/>
      </c>
      <c r="I5" s="96" t="str">
        <f>ﾀｲﾑｽｹｼﾞｭｰﾙ!G7</f>
        <v>.</v>
      </c>
      <c r="J5" s="34" t="str">
        <f>ﾀｲﾑｽｹｼﾞｭｰﾙ!E9</f>
        <v>.</v>
      </c>
      <c r="K5" s="36" t="str">
        <f>IF(ISTEXT(J5),"",IF(J5&gt;=L5,IF(J5=L5,"△","○"),"●"))</f>
        <v/>
      </c>
      <c r="L5" s="33" t="str">
        <f xml:space="preserve"> ﾀｲﾑｽｹｼﾞｭｰﾙ!G9</f>
        <v>.</v>
      </c>
      <c r="M5" s="23"/>
      <c r="N5" s="24"/>
      <c r="O5" s="24"/>
      <c r="P5" s="25"/>
      <c r="Q5" s="22"/>
      <c r="R5" s="15"/>
      <c r="S5" s="15"/>
      <c r="T5" s="6"/>
      <c r="U5" s="118">
        <f>COUNTIF(D5:L5,"○")</f>
        <v>0</v>
      </c>
      <c r="V5" s="118">
        <f>COUNTIF(D5:L5,"△")</f>
        <v>0</v>
      </c>
      <c r="W5" s="119">
        <f>(U5*3)+V5</f>
        <v>0</v>
      </c>
      <c r="X5" s="110"/>
      <c r="Y5" s="110"/>
      <c r="Z5" s="110"/>
      <c r="AA5" s="110"/>
    </row>
    <row r="6" spans="2:32" ht="27.95" customHeight="1" x14ac:dyDescent="0.15">
      <c r="B6" s="59" t="str">
        <f>ﾃﾞｰﾀﾃｰﾌﾞﾙ!C9</f>
        <v>社FCジュニアA</v>
      </c>
      <c r="C6" s="71" t="str">
        <f>ﾃﾞｰﾀﾃｰﾌﾞﾙ!D9</f>
        <v>北播磨</v>
      </c>
      <c r="D6" s="35" t="str">
        <f>I5</f>
        <v>.</v>
      </c>
      <c r="E6" s="36" t="str">
        <f>IF(ISTEXT(D6),"",IF(D6&gt;=F6,IF(D6=F6,"△","○"),"●"))</f>
        <v/>
      </c>
      <c r="F6" s="93" t="str">
        <f>G5</f>
        <v>.</v>
      </c>
      <c r="G6" s="97"/>
      <c r="H6" s="98" t="s">
        <v>16</v>
      </c>
      <c r="I6" s="99"/>
      <c r="J6" s="100" t="str">
        <f>ﾀｲﾑｽｹｼﾞｭｰﾙ!E11</f>
        <v>.</v>
      </c>
      <c r="K6" s="95" t="str">
        <f>IF(ISTEXT(J6),"",IF(J6&gt;=L6,IF(J6=L6,"△","○"),"●"))</f>
        <v/>
      </c>
      <c r="L6" s="101" t="str">
        <f>ﾀｲﾑｽｹｼﾞｭｰﾙ!G11</f>
        <v>.</v>
      </c>
      <c r="M6" s="26"/>
      <c r="N6" s="27"/>
      <c r="O6" s="27"/>
      <c r="P6" s="28"/>
      <c r="Q6" s="29"/>
      <c r="R6" s="15"/>
      <c r="S6" s="15"/>
      <c r="T6" s="6"/>
      <c r="U6" s="118">
        <f>COUNTIF(D6:L6,"○")</f>
        <v>0</v>
      </c>
      <c r="V6" s="118">
        <f>COUNTIF(D6:L6,"△")</f>
        <v>0</v>
      </c>
      <c r="W6" s="119">
        <f>(U6*3)+V6</f>
        <v>0</v>
      </c>
      <c r="X6" s="110"/>
      <c r="Y6" s="110"/>
      <c r="Z6" s="111"/>
      <c r="AA6" s="111"/>
    </row>
    <row r="7" spans="2:32" s="31" customFormat="1" ht="27.95" customHeight="1" thickBot="1" x14ac:dyDescent="0.2">
      <c r="B7" s="62" t="str">
        <f>ﾃﾞｰﾀﾃｰﾌﾞﾙ!C10</f>
        <v>大塩SC</v>
      </c>
      <c r="C7" s="72" t="str">
        <f>ﾃﾞｰﾀﾃｰﾌﾞﾙ!D10</f>
        <v>姫路</v>
      </c>
      <c r="D7" s="63" t="str">
        <f>L5</f>
        <v>.</v>
      </c>
      <c r="E7" s="68" t="str">
        <f>IF(ISTEXT(D7),"",IF(D7&gt;=F7,IF(D7=F7,"△","○"),"●"))</f>
        <v/>
      </c>
      <c r="F7" s="64" t="str">
        <f>J5</f>
        <v>.</v>
      </c>
      <c r="G7" s="65" t="str">
        <f>L6</f>
        <v>.</v>
      </c>
      <c r="H7" s="68" t="str">
        <f>IF(ISTEXT(G7),"",IF(G7&gt;=I7,IF(G7=I7,"△","○"),"●"))</f>
        <v/>
      </c>
      <c r="I7" s="65" t="str">
        <f>J6</f>
        <v>.</v>
      </c>
      <c r="J7" s="102"/>
      <c r="K7" s="103" t="s">
        <v>16</v>
      </c>
      <c r="L7" s="104"/>
      <c r="M7" s="117"/>
      <c r="N7" s="69"/>
      <c r="O7" s="69"/>
      <c r="P7" s="66"/>
      <c r="Q7" s="67"/>
      <c r="R7" s="30"/>
      <c r="S7" s="30"/>
      <c r="T7" s="16"/>
      <c r="U7" s="118">
        <f>COUNTIF(D7:L7,"○")</f>
        <v>0</v>
      </c>
      <c r="V7" s="118">
        <f>COUNTIF(D7:L7,"△")</f>
        <v>0</v>
      </c>
      <c r="W7" s="119">
        <f>(U7*3)+V7</f>
        <v>0</v>
      </c>
      <c r="X7" s="110"/>
      <c r="Y7" s="110"/>
      <c r="Z7" s="111"/>
      <c r="AA7" s="111"/>
      <c r="AB7" s="112"/>
      <c r="AC7" s="112"/>
      <c r="AD7" s="112"/>
      <c r="AE7" s="112"/>
      <c r="AF7" s="112"/>
    </row>
    <row r="8" spans="2:32" ht="27.95" customHeight="1" thickBot="1" x14ac:dyDescent="0.2">
      <c r="B8" s="6"/>
      <c r="C8" s="73"/>
      <c r="D8" s="37"/>
      <c r="E8" s="37"/>
      <c r="F8" s="37"/>
      <c r="G8" s="37"/>
      <c r="H8" s="37"/>
      <c r="I8" s="37"/>
      <c r="J8" s="37"/>
      <c r="K8" s="37"/>
      <c r="L8" s="37"/>
      <c r="M8" s="6"/>
      <c r="N8" s="6"/>
      <c r="O8" s="6"/>
      <c r="P8" s="6"/>
      <c r="Q8" s="16"/>
      <c r="R8" s="6"/>
      <c r="S8" s="6"/>
      <c r="T8" s="6"/>
      <c r="U8" s="118"/>
      <c r="V8" s="118"/>
      <c r="W8" s="120"/>
      <c r="X8" s="15"/>
      <c r="Y8" s="15"/>
      <c r="Z8" s="15"/>
      <c r="AA8" s="30"/>
    </row>
    <row r="9" spans="2:32" ht="27.95" customHeight="1" thickBot="1" x14ac:dyDescent="0.2">
      <c r="B9" s="60" t="s">
        <v>18</v>
      </c>
      <c r="C9" s="8" t="s">
        <v>11</v>
      </c>
      <c r="D9" s="38" t="str">
        <f>B10</f>
        <v>クリアティーバー尼崎</v>
      </c>
      <c r="E9" s="38"/>
      <c r="F9" s="39"/>
      <c r="G9" s="38" t="str">
        <f>B11</f>
        <v>センアーノ神戸A</v>
      </c>
      <c r="H9" s="38"/>
      <c r="I9" s="38"/>
      <c r="J9" s="40" t="str">
        <f>B12</f>
        <v>香寺SC</v>
      </c>
      <c r="K9" s="38"/>
      <c r="L9" s="39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18"/>
      <c r="V9" s="118"/>
      <c r="W9" s="120"/>
      <c r="X9" s="107"/>
      <c r="Y9" s="108"/>
      <c r="Z9" s="109"/>
      <c r="AA9" s="113"/>
    </row>
    <row r="10" spans="2:32" s="31" customFormat="1" ht="27.95" customHeight="1" thickTop="1" x14ac:dyDescent="0.15">
      <c r="B10" s="59" t="str">
        <f>ﾃﾞｰﾀﾃｰﾌﾞﾙ!C11</f>
        <v>クリアティーバー尼崎</v>
      </c>
      <c r="C10" s="71" t="str">
        <f>ﾃﾞｰﾀﾃｰﾌﾞﾙ!D11</f>
        <v>尼崎</v>
      </c>
      <c r="D10" s="92"/>
      <c r="E10" s="91" t="s">
        <v>16</v>
      </c>
      <c r="F10" s="89"/>
      <c r="G10" s="94" t="str">
        <f>ﾀｲﾑｽｹｼﾞｭｰﾙ!L7</f>
        <v>.</v>
      </c>
      <c r="H10" s="95" t="str">
        <f>IF(ISTEXT(G10),"",IF(G10&gt;=I10,IF(G10=I10,"△","○"),"●"))</f>
        <v/>
      </c>
      <c r="I10" s="96" t="str">
        <f>ﾀｲﾑｽｹｼﾞｭｰﾙ!N7</f>
        <v>.</v>
      </c>
      <c r="J10" s="34" t="str">
        <f>ﾀｲﾑｽｹｼﾞｭｰﾙ!L9</f>
        <v>.</v>
      </c>
      <c r="K10" s="36" t="str">
        <f>IF(ISTEXT(J10),"",IF(J10&gt;=L10,IF(J10=L10,"△","○"),"●"))</f>
        <v/>
      </c>
      <c r="L10" s="33" t="str">
        <f>ﾀｲﾑｽｹｼﾞｭｰﾙ!N9</f>
        <v>.</v>
      </c>
      <c r="M10" s="23"/>
      <c r="N10" s="24"/>
      <c r="O10" s="24"/>
      <c r="P10" s="25"/>
      <c r="Q10" s="22"/>
      <c r="R10" s="15"/>
      <c r="S10" s="15"/>
      <c r="T10" s="6"/>
      <c r="U10" s="118">
        <f>COUNTIF(D10:L10,"○")</f>
        <v>0</v>
      </c>
      <c r="V10" s="118">
        <f>COUNTIF(D10:L10,"△")</f>
        <v>0</v>
      </c>
      <c r="W10" s="119">
        <f>(U10*3)+V10</f>
        <v>0</v>
      </c>
      <c r="X10" s="111"/>
      <c r="Y10" s="111"/>
      <c r="Z10" s="110"/>
      <c r="AA10" s="110"/>
      <c r="AB10" s="112"/>
      <c r="AC10" s="112"/>
      <c r="AD10" s="112"/>
      <c r="AE10" s="112"/>
      <c r="AF10" s="112"/>
    </row>
    <row r="11" spans="2:32" ht="27.95" customHeight="1" x14ac:dyDescent="0.15">
      <c r="B11" s="59" t="str">
        <f>ﾃﾞｰﾀﾃｰﾌﾞﾙ!C12</f>
        <v>センアーノ神戸A</v>
      </c>
      <c r="C11" s="71" t="str">
        <f>ﾃﾞｰﾀﾃｰﾌﾞﾙ!D12</f>
        <v>神戸</v>
      </c>
      <c r="D11" s="35" t="str">
        <f>I10</f>
        <v>.</v>
      </c>
      <c r="E11" s="36" t="str">
        <f>IF(ISTEXT(D11),"",IF(D11&gt;=F11,IF(D11=F11,"△","○"),"●"))</f>
        <v/>
      </c>
      <c r="F11" s="93" t="str">
        <f>G10</f>
        <v>.</v>
      </c>
      <c r="G11" s="97"/>
      <c r="H11" s="98" t="s">
        <v>16</v>
      </c>
      <c r="I11" s="99"/>
      <c r="J11" s="100" t="str">
        <f>ﾀｲﾑｽｹｼﾞｭｰﾙ!L11</f>
        <v>.</v>
      </c>
      <c r="K11" s="95" t="str">
        <f>IF(ISTEXT(J11),"",IF(J11&gt;=L11,IF(J11=L11,"△","○"),"●"))</f>
        <v/>
      </c>
      <c r="L11" s="101" t="str">
        <f>ﾀｲﾑｽｹｼﾞｭｰﾙ!N11</f>
        <v>.</v>
      </c>
      <c r="M11" s="26"/>
      <c r="N11" s="27"/>
      <c r="O11" s="27"/>
      <c r="P11" s="28"/>
      <c r="Q11" s="29"/>
      <c r="R11" s="15"/>
      <c r="S11" s="15"/>
      <c r="T11" s="6"/>
      <c r="U11" s="118">
        <f>COUNTIF(D11:L11,"○")</f>
        <v>0</v>
      </c>
      <c r="V11" s="118">
        <f>COUNTIF(D11:L11,"△")</f>
        <v>0</v>
      </c>
      <c r="W11" s="119">
        <f>(U11*3)+V11</f>
        <v>0</v>
      </c>
      <c r="X11" s="110"/>
      <c r="Y11" s="110"/>
      <c r="Z11" s="111"/>
      <c r="AA11" s="111"/>
    </row>
    <row r="12" spans="2:32" ht="27.95" customHeight="1" thickBot="1" x14ac:dyDescent="0.2">
      <c r="B12" s="62" t="str">
        <f>ﾃﾞｰﾀﾃｰﾌﾞﾙ!C13</f>
        <v>香寺SC</v>
      </c>
      <c r="C12" s="72" t="str">
        <f>ﾃﾞｰﾀﾃｰﾌﾞﾙ!D13</f>
        <v>姫路</v>
      </c>
      <c r="D12" s="63" t="str">
        <f>L10</f>
        <v>.</v>
      </c>
      <c r="E12" s="68" t="str">
        <f>IF(ISTEXT(D12),"",IF(D12&gt;=F12,IF(D12=F12,"△","○"),"●"))</f>
        <v/>
      </c>
      <c r="F12" s="64" t="str">
        <f>J10</f>
        <v>.</v>
      </c>
      <c r="G12" s="65" t="str">
        <f>L11</f>
        <v>.</v>
      </c>
      <c r="H12" s="68" t="str">
        <f>IF(ISTEXT(G12),"",IF(G12&gt;=I12,IF(G12=I12,"△","○"),"●"))</f>
        <v/>
      </c>
      <c r="I12" s="65" t="str">
        <f>J11</f>
        <v>.</v>
      </c>
      <c r="J12" s="102"/>
      <c r="K12" s="103" t="s">
        <v>16</v>
      </c>
      <c r="L12" s="104"/>
      <c r="M12" s="117"/>
      <c r="N12" s="69"/>
      <c r="O12" s="69"/>
      <c r="P12" s="66"/>
      <c r="Q12" s="67"/>
      <c r="R12" s="30"/>
      <c r="S12" s="30"/>
      <c r="T12" s="16"/>
      <c r="U12" s="118">
        <f>COUNTIF(D12:L12,"○")</f>
        <v>0</v>
      </c>
      <c r="V12" s="118">
        <f>COUNTIF(D12:L12,"△")</f>
        <v>0</v>
      </c>
      <c r="W12" s="119">
        <f>(U12*3)+V12</f>
        <v>0</v>
      </c>
      <c r="X12" s="110"/>
      <c r="Y12" s="110"/>
      <c r="Z12" s="110"/>
      <c r="AA12" s="111"/>
    </row>
    <row r="13" spans="2:32" ht="27.95" customHeight="1" thickBot="1" x14ac:dyDescent="0.2">
      <c r="B13" s="6"/>
      <c r="C13" s="73"/>
      <c r="D13" s="37"/>
      <c r="E13" s="37"/>
      <c r="F13" s="37"/>
      <c r="G13" s="37"/>
      <c r="H13" s="37"/>
      <c r="I13" s="37"/>
      <c r="J13" s="37"/>
      <c r="K13" s="37"/>
      <c r="L13" s="37"/>
      <c r="M13" s="6"/>
      <c r="N13" s="6"/>
      <c r="O13" s="6"/>
      <c r="P13" s="6"/>
      <c r="Q13" s="16"/>
      <c r="R13" s="6"/>
      <c r="S13" s="6"/>
      <c r="T13" s="6"/>
      <c r="U13" s="118"/>
      <c r="V13" s="118"/>
      <c r="W13" s="120"/>
      <c r="X13" s="15"/>
      <c r="Y13" s="15"/>
      <c r="Z13" s="15"/>
      <c r="AA13" s="30"/>
    </row>
    <row r="14" spans="2:32" ht="27.95" customHeight="1" thickBot="1" x14ac:dyDescent="0.2">
      <c r="B14" s="61" t="s">
        <v>5</v>
      </c>
      <c r="C14" s="8" t="s">
        <v>11</v>
      </c>
      <c r="D14" s="38" t="str">
        <f>B15</f>
        <v>社FCジュニアB</v>
      </c>
      <c r="E14" s="38"/>
      <c r="F14" s="39"/>
      <c r="G14" s="38" t="str">
        <f>B16</f>
        <v>センアーノ神戸B</v>
      </c>
      <c r="H14" s="38"/>
      <c r="I14" s="38"/>
      <c r="J14" s="40" t="str">
        <f>B17</f>
        <v>伊丹池尻キッカーズ</v>
      </c>
      <c r="K14" s="38"/>
      <c r="L14" s="39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18"/>
      <c r="V14" s="118"/>
      <c r="W14" s="120"/>
      <c r="X14" s="107"/>
      <c r="Y14" s="108"/>
      <c r="Z14" s="109"/>
      <c r="AA14" s="113"/>
    </row>
    <row r="15" spans="2:32" ht="27.95" customHeight="1" thickTop="1" x14ac:dyDescent="0.15">
      <c r="B15" s="59" t="str">
        <f>ﾃﾞｰﾀﾃｰﾌﾞﾙ!C14</f>
        <v>社FCジュニアB</v>
      </c>
      <c r="C15" s="71" t="str">
        <f>ﾃﾞｰﾀﾃｰﾌﾞﾙ!D14</f>
        <v>北播磨</v>
      </c>
      <c r="D15" s="92"/>
      <c r="E15" s="91" t="s">
        <v>16</v>
      </c>
      <c r="F15" s="89"/>
      <c r="G15" s="94" t="str">
        <f>ﾀｲﾑｽｹｼﾞｭｰﾙ!E8</f>
        <v>.</v>
      </c>
      <c r="H15" s="95" t="str">
        <f>IF(ISTEXT(G15),"",IF(G15&gt;=I15,IF(G15=I15,"△","○"),"●"))</f>
        <v/>
      </c>
      <c r="I15" s="96" t="str">
        <f>ﾀｲﾑｽｹｼﾞｭｰﾙ!G8</f>
        <v>.</v>
      </c>
      <c r="J15" s="34" t="str">
        <f>ﾀｲﾑｽｹｼﾞｭｰﾙ!E10</f>
        <v>.</v>
      </c>
      <c r="K15" s="36" t="str">
        <f>IF(ISTEXT(J15),"",IF(J15&gt;=L15,IF(J15=L15,"△","○"),"●"))</f>
        <v/>
      </c>
      <c r="L15" s="33" t="str">
        <f>ﾀｲﾑｽｹｼﾞｭｰﾙ!G10</f>
        <v>.</v>
      </c>
      <c r="M15" s="23"/>
      <c r="N15" s="24"/>
      <c r="O15" s="24"/>
      <c r="P15" s="25"/>
      <c r="Q15" s="22"/>
      <c r="R15" s="15"/>
      <c r="S15" s="15"/>
      <c r="T15" s="6"/>
      <c r="U15" s="118">
        <f>COUNTIF(D15:L15,"○")</f>
        <v>0</v>
      </c>
      <c r="V15" s="118">
        <f>COUNTIF(D15:L15,"△")</f>
        <v>0</v>
      </c>
      <c r="W15" s="119">
        <f>(U15*3)+V15</f>
        <v>0</v>
      </c>
      <c r="X15" s="110"/>
      <c r="Y15" s="110"/>
      <c r="Z15" s="110"/>
      <c r="AA15" s="110"/>
    </row>
    <row r="16" spans="2:32" s="31" customFormat="1" ht="27.95" customHeight="1" x14ac:dyDescent="0.15">
      <c r="B16" s="59" t="str">
        <f>ﾃﾞｰﾀﾃｰﾌﾞﾙ!C15</f>
        <v>センアーノ神戸B</v>
      </c>
      <c r="C16" s="71" t="str">
        <f>ﾃﾞｰﾀﾃｰﾌﾞﾙ!D15</f>
        <v>神戸</v>
      </c>
      <c r="D16" s="35" t="str">
        <f>I15</f>
        <v>.</v>
      </c>
      <c r="E16" s="36" t="str">
        <f>IF(ISTEXT(D16),"",IF(D16&gt;=F16,IF(D16=F16,"△","○"),"●"))</f>
        <v/>
      </c>
      <c r="F16" s="93" t="str">
        <f>G15</f>
        <v>.</v>
      </c>
      <c r="G16" s="97"/>
      <c r="H16" s="98" t="s">
        <v>16</v>
      </c>
      <c r="I16" s="99"/>
      <c r="J16" s="100" t="str">
        <f>ﾀｲﾑｽｹｼﾞｭｰﾙ!E12</f>
        <v>.</v>
      </c>
      <c r="K16" s="95" t="str">
        <f>IF(ISTEXT(J16),"",IF(J16&gt;=L16,IF(J16=L16,"△","○"),"●"))</f>
        <v/>
      </c>
      <c r="L16" s="101" t="str">
        <f>ﾀｲﾑｽｹｼﾞｭｰﾙ!G12</f>
        <v>.</v>
      </c>
      <c r="M16" s="26"/>
      <c r="N16" s="27"/>
      <c r="O16" s="27"/>
      <c r="P16" s="28"/>
      <c r="Q16" s="29"/>
      <c r="R16" s="15"/>
      <c r="S16" s="15"/>
      <c r="T16" s="6"/>
      <c r="U16" s="118">
        <f>COUNTIF(D16:L16,"○")</f>
        <v>0</v>
      </c>
      <c r="V16" s="118">
        <f>COUNTIF(D16:L16,"△")</f>
        <v>0</v>
      </c>
      <c r="W16" s="119">
        <f>(U16*3)+V16</f>
        <v>0</v>
      </c>
      <c r="X16" s="111"/>
      <c r="Y16" s="111"/>
      <c r="Z16" s="111"/>
      <c r="AA16" s="111"/>
      <c r="AB16" s="112"/>
      <c r="AC16" s="112"/>
      <c r="AD16" s="112"/>
      <c r="AE16" s="112"/>
      <c r="AF16" s="112"/>
    </row>
    <row r="17" spans="2:32" ht="27.95" customHeight="1" thickBot="1" x14ac:dyDescent="0.2">
      <c r="B17" s="62" t="str">
        <f>ﾃﾞｰﾀﾃｰﾌﾞﾙ!C16</f>
        <v>伊丹池尻キッカーズ</v>
      </c>
      <c r="C17" s="72" t="str">
        <f>ﾃﾞｰﾀﾃｰﾌﾞﾙ!D16</f>
        <v>北摂</v>
      </c>
      <c r="D17" s="63" t="str">
        <f>L15</f>
        <v>.</v>
      </c>
      <c r="E17" s="68" t="str">
        <f>IF(ISTEXT(D17),"",IF(D17&gt;=F17,IF(D17=F17,"△","○"),"●"))</f>
        <v/>
      </c>
      <c r="F17" s="64" t="str">
        <f>J15</f>
        <v>.</v>
      </c>
      <c r="G17" s="65" t="str">
        <f>L16</f>
        <v>.</v>
      </c>
      <c r="H17" s="68" t="str">
        <f>IF(ISTEXT(G17),"",IF(G17&gt;=I17,IF(G17=I17,"△","○"),"●"))</f>
        <v/>
      </c>
      <c r="I17" s="65" t="str">
        <f>J16</f>
        <v>.</v>
      </c>
      <c r="J17" s="102"/>
      <c r="K17" s="103" t="s">
        <v>16</v>
      </c>
      <c r="L17" s="104"/>
      <c r="M17" s="117"/>
      <c r="N17" s="69"/>
      <c r="O17" s="69"/>
      <c r="P17" s="66"/>
      <c r="Q17" s="67"/>
      <c r="R17" s="30"/>
      <c r="S17" s="30"/>
      <c r="T17" s="16"/>
      <c r="U17" s="118">
        <f>COUNTIF(D17:L17,"○")</f>
        <v>0</v>
      </c>
      <c r="V17" s="118">
        <f>COUNTIF(D17:L17,"△")</f>
        <v>0</v>
      </c>
      <c r="W17" s="119">
        <f>(U17*3)+V17</f>
        <v>0</v>
      </c>
      <c r="X17" s="110"/>
      <c r="Y17" s="110"/>
      <c r="Z17" s="110"/>
      <c r="AA17" s="111"/>
    </row>
    <row r="18" spans="2:32" ht="27.95" customHeight="1" thickBot="1" x14ac:dyDescent="0.2">
      <c r="B18" s="6"/>
      <c r="C18" s="7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18"/>
      <c r="V18" s="118"/>
      <c r="W18" s="120"/>
      <c r="X18" s="15"/>
      <c r="Y18" s="15"/>
      <c r="Z18" s="15"/>
      <c r="AA18" s="30"/>
    </row>
    <row r="19" spans="2:32" ht="27.95" customHeight="1" thickBot="1" x14ac:dyDescent="0.2">
      <c r="B19" s="61" t="s">
        <v>21</v>
      </c>
      <c r="C19" s="8" t="s">
        <v>11</v>
      </c>
      <c r="D19" s="38" t="str">
        <f>B20</f>
        <v>旭FCジュニア</v>
      </c>
      <c r="E19" s="38"/>
      <c r="F19" s="39"/>
      <c r="G19" s="38" t="str">
        <f>B21</f>
        <v>安室SC</v>
      </c>
      <c r="H19" s="38"/>
      <c r="I19" s="38"/>
      <c r="J19" s="40" t="str">
        <f>B22</f>
        <v>小田FC</v>
      </c>
      <c r="K19" s="38"/>
      <c r="L19" s="39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18"/>
      <c r="V19" s="118"/>
      <c r="W19" s="120"/>
      <c r="X19" s="107"/>
      <c r="Y19" s="108"/>
      <c r="Z19" s="109"/>
      <c r="AA19" s="113"/>
    </row>
    <row r="20" spans="2:32" ht="27.95" customHeight="1" thickTop="1" x14ac:dyDescent="0.15">
      <c r="B20" s="59" t="str">
        <f>ﾃﾞｰﾀﾃｰﾌﾞﾙ!C17</f>
        <v>旭FCジュニア</v>
      </c>
      <c r="C20" s="71" t="str">
        <f>ﾃﾞｰﾀﾃｰﾌﾞﾙ!D17</f>
        <v>北播磨</v>
      </c>
      <c r="D20" s="92"/>
      <c r="E20" s="91" t="s">
        <v>16</v>
      </c>
      <c r="F20" s="89"/>
      <c r="G20" s="94" t="str">
        <f>ﾀｲﾑｽｹｼﾞｭｰﾙ!L8</f>
        <v>.</v>
      </c>
      <c r="H20" s="95" t="str">
        <f>IF(ISTEXT(G20),"",IF(G20&gt;=I20,IF(G20=I20,"△","○"),"●"))</f>
        <v/>
      </c>
      <c r="I20" s="96" t="str">
        <f>ﾀｲﾑｽｹｼﾞｭｰﾙ!N8</f>
        <v>.</v>
      </c>
      <c r="J20" s="34" t="str">
        <f>ﾀｲﾑｽｹｼﾞｭｰﾙ!L10</f>
        <v>.</v>
      </c>
      <c r="K20" s="36" t="str">
        <f>IF(ISTEXT(J20),"",IF(J20&gt;=L20,IF(J20=L20,"△","○"),"●"))</f>
        <v/>
      </c>
      <c r="L20" s="33" t="str">
        <f>ﾀｲﾑｽｹｼﾞｭｰﾙ!N10</f>
        <v>.</v>
      </c>
      <c r="M20" s="23"/>
      <c r="N20" s="24"/>
      <c r="O20" s="24"/>
      <c r="P20" s="25"/>
      <c r="Q20" s="22"/>
      <c r="R20" s="15"/>
      <c r="S20" s="15"/>
      <c r="T20" s="6"/>
      <c r="U20" s="118">
        <f>COUNTIF(D20:L20,"○")</f>
        <v>0</v>
      </c>
      <c r="V20" s="118">
        <f>COUNTIF(D20:L20,"△")</f>
        <v>0</v>
      </c>
      <c r="W20" s="119">
        <f>(U20*3)+V20</f>
        <v>0</v>
      </c>
      <c r="X20" s="110"/>
      <c r="Y20" s="110"/>
      <c r="Z20" s="110"/>
      <c r="AA20" s="110"/>
    </row>
    <row r="21" spans="2:32" s="31" customFormat="1" ht="27.95" customHeight="1" x14ac:dyDescent="0.15">
      <c r="B21" s="59" t="str">
        <f>ﾃﾞｰﾀﾃｰﾌﾞﾙ!C18</f>
        <v>安室SC</v>
      </c>
      <c r="C21" s="71" t="str">
        <f>ﾃﾞｰﾀﾃｰﾌﾞﾙ!D18</f>
        <v>姫路</v>
      </c>
      <c r="D21" s="35" t="str">
        <f>I20</f>
        <v>.</v>
      </c>
      <c r="E21" s="36" t="str">
        <f>IF(ISTEXT(D21),"",IF(D21&gt;=F21,IF(D21=F21,"△","○"),"●"))</f>
        <v/>
      </c>
      <c r="F21" s="93" t="str">
        <f>G20</f>
        <v>.</v>
      </c>
      <c r="G21" s="97"/>
      <c r="H21" s="98" t="s">
        <v>16</v>
      </c>
      <c r="I21" s="99"/>
      <c r="J21" s="100" t="str">
        <f>ﾀｲﾑｽｹｼﾞｭｰﾙ!L12</f>
        <v>.</v>
      </c>
      <c r="K21" s="95" t="str">
        <f>IF(ISTEXT(J21),"",IF(J21&gt;=L21,IF(J21=L21,"△","○"),"●"))</f>
        <v/>
      </c>
      <c r="L21" s="101" t="str">
        <f>ﾀｲﾑｽｹｼﾞｭｰﾙ!N12</f>
        <v>.</v>
      </c>
      <c r="M21" s="26"/>
      <c r="N21" s="27"/>
      <c r="O21" s="27"/>
      <c r="P21" s="28"/>
      <c r="Q21" s="29"/>
      <c r="R21" s="15"/>
      <c r="S21" s="15"/>
      <c r="T21" s="6"/>
      <c r="U21" s="118">
        <f>COUNTIF(D21:L21,"○")</f>
        <v>0</v>
      </c>
      <c r="V21" s="118">
        <f>COUNTIF(D21:L21,"△")</f>
        <v>0</v>
      </c>
      <c r="W21" s="119">
        <f>(U21*3)+V21</f>
        <v>0</v>
      </c>
      <c r="X21" s="111"/>
      <c r="Y21" s="111"/>
      <c r="Z21" s="111"/>
      <c r="AA21" s="111"/>
      <c r="AB21" s="112"/>
      <c r="AC21" s="112"/>
      <c r="AD21" s="112"/>
      <c r="AE21" s="112"/>
      <c r="AF21" s="112"/>
    </row>
    <row r="22" spans="2:32" ht="27.95" customHeight="1" thickBot="1" x14ac:dyDescent="0.2">
      <c r="B22" s="62" t="str">
        <f>ﾃﾞｰﾀﾃｰﾌﾞﾙ!C19</f>
        <v>小田FC</v>
      </c>
      <c r="C22" s="72" t="str">
        <f>ﾃﾞｰﾀﾃｰﾌﾞﾙ!D19</f>
        <v>尼崎</v>
      </c>
      <c r="D22" s="63" t="str">
        <f>L20</f>
        <v>.</v>
      </c>
      <c r="E22" s="68" t="str">
        <f>IF(ISTEXT(D22),"",IF(D22&gt;=F22,IF(D22=F22,"△","○"),"●"))</f>
        <v/>
      </c>
      <c r="F22" s="64" t="str">
        <f>J20</f>
        <v>.</v>
      </c>
      <c r="G22" s="65" t="str">
        <f>L21</f>
        <v>.</v>
      </c>
      <c r="H22" s="68" t="str">
        <f>IF(ISTEXT(G22),"",IF(G22&gt;=I22,IF(G22=I22,"△","○"),"●"))</f>
        <v/>
      </c>
      <c r="I22" s="65" t="str">
        <f>J21</f>
        <v>.</v>
      </c>
      <c r="J22" s="102"/>
      <c r="K22" s="103" t="s">
        <v>16</v>
      </c>
      <c r="L22" s="104"/>
      <c r="M22" s="117"/>
      <c r="N22" s="69"/>
      <c r="O22" s="69"/>
      <c r="P22" s="66"/>
      <c r="Q22" s="67"/>
      <c r="R22" s="30"/>
      <c r="S22" s="30"/>
      <c r="T22" s="16"/>
      <c r="U22" s="118">
        <f>COUNTIF(D22:L22,"○")</f>
        <v>0</v>
      </c>
      <c r="V22" s="118">
        <f>COUNTIF(D22:L22,"△")</f>
        <v>0</v>
      </c>
      <c r="W22" s="119">
        <f>(U22*3)+V22</f>
        <v>0</v>
      </c>
      <c r="X22" s="110"/>
      <c r="Y22" s="110"/>
      <c r="Z22" s="110"/>
      <c r="AA22" s="111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>
      <c r="B26" s="88" t="str">
        <f>ﾃﾞｰﾀﾃｰﾌﾞﾙ!C1</f>
        <v>asahi cup 2020</v>
      </c>
      <c r="Q26" s="82"/>
      <c r="AA26" s="114"/>
    </row>
    <row r="27" spans="2:32" ht="15.95" customHeight="1" x14ac:dyDescent="0.15">
      <c r="B27" s="82" t="str">
        <f>ﾃﾞｰﾀﾃｰﾌﾞﾙ!C4</f>
        <v>U-11</v>
      </c>
      <c r="G27" s="132" t="s">
        <v>62</v>
      </c>
      <c r="H27" s="133"/>
      <c r="I27" s="133"/>
      <c r="J27" s="134"/>
    </row>
    <row r="28" spans="2:32" ht="24" customHeight="1" x14ac:dyDescent="0.15">
      <c r="B28" s="77" t="s">
        <v>41</v>
      </c>
      <c r="G28" s="228" t="str">
        <f>ﾃﾞｰﾀﾃｰﾌﾞﾙ!C28</f>
        <v>.</v>
      </c>
      <c r="H28" s="229"/>
      <c r="I28" s="229"/>
      <c r="J28" s="230"/>
    </row>
    <row r="29" spans="2:32" ht="15.95" customHeight="1" x14ac:dyDescent="0.15">
      <c r="I29" s="139"/>
      <c r="J29" s="125"/>
      <c r="L29" s="132" t="s">
        <v>63</v>
      </c>
      <c r="M29" s="133"/>
      <c r="N29" s="133"/>
      <c r="O29" s="134"/>
    </row>
    <row r="30" spans="2:32" ht="24" customHeight="1" x14ac:dyDescent="0.15">
      <c r="F30" s="75"/>
      <c r="G30" s="138"/>
      <c r="H30" s="138" t="str">
        <f>ﾀｲﾑｽｹｼﾞｭｰﾙ!E19</f>
        <v>.</v>
      </c>
      <c r="I30" s="137" t="str">
        <f>ﾀｲﾑｽｹｼﾞｭｰﾙ!G19</f>
        <v>.</v>
      </c>
      <c r="J30" s="138"/>
      <c r="K30" s="75"/>
      <c r="L30" s="231" t="str">
        <f>ﾃﾞｰﾀﾃｰﾌﾞﾙ!C29</f>
        <v>.</v>
      </c>
      <c r="M30" s="232"/>
      <c r="N30" s="232"/>
      <c r="O30" s="233"/>
    </row>
    <row r="31" spans="2:32" ht="20.100000000000001" customHeight="1" x14ac:dyDescent="0.15">
      <c r="F31" s="75"/>
      <c r="G31" s="169"/>
      <c r="H31" s="135"/>
      <c r="I31" s="135"/>
      <c r="J31" s="136"/>
      <c r="K31" s="76"/>
      <c r="L31" s="74"/>
      <c r="M31" s="74"/>
    </row>
    <row r="32" spans="2:32" ht="20.100000000000001" customHeight="1" x14ac:dyDescent="0.15">
      <c r="F32" s="75" t="str">
        <f>ﾀｲﾑｽｹｼﾞｭｰﾙ!E15</f>
        <v>.</v>
      </c>
      <c r="G32" s="137" t="str">
        <f>ﾀｲﾑｽｹｼﾞｭｰﾙ!G15</f>
        <v>.</v>
      </c>
      <c r="H32" s="76"/>
      <c r="I32" s="76"/>
      <c r="J32" s="141" t="str">
        <f>ﾀｲﾑｽｹｼﾞｭｰﾙ!L15</f>
        <v>.</v>
      </c>
      <c r="K32" s="76" t="str">
        <f>ﾀｲﾑｽｹｼﾞｭｰﾙ!N15</f>
        <v>.</v>
      </c>
      <c r="L32" s="76"/>
      <c r="M32" s="74"/>
    </row>
    <row r="33" spans="2:16" ht="20.100000000000001" customHeight="1" x14ac:dyDescent="0.15">
      <c r="F33" s="139"/>
      <c r="G33" s="74"/>
      <c r="H33" s="127"/>
      <c r="I33" s="140"/>
      <c r="J33" s="139"/>
      <c r="K33" s="129"/>
    </row>
    <row r="34" spans="2:16" ht="20.100000000000001" customHeight="1" x14ac:dyDescent="0.15">
      <c r="F34" s="128"/>
      <c r="G34" s="126"/>
      <c r="H34" s="128"/>
      <c r="I34" s="130"/>
      <c r="J34" s="74"/>
      <c r="K34" s="130"/>
    </row>
    <row r="35" spans="2:16" ht="20.100000000000001" customHeight="1" x14ac:dyDescent="0.15">
      <c r="E35" s="234" t="s">
        <v>37</v>
      </c>
      <c r="F35" s="235"/>
      <c r="G35" s="234" t="s">
        <v>38</v>
      </c>
      <c r="H35" s="235"/>
      <c r="I35" s="234" t="s">
        <v>39</v>
      </c>
      <c r="J35" s="236"/>
      <c r="K35" s="234" t="s">
        <v>40</v>
      </c>
      <c r="L35" s="235"/>
    </row>
    <row r="36" spans="2:16" ht="20.100000000000001" customHeight="1" x14ac:dyDescent="0.15">
      <c r="E36" s="237" t="str">
        <f>ﾃﾞｰﾀﾃｰﾌﾞﾙ!C32</f>
        <v>.</v>
      </c>
      <c r="F36" s="238"/>
      <c r="G36" s="239" t="str">
        <f>ﾃﾞｰﾀﾃｰﾌﾞﾙ!C35</f>
        <v>.</v>
      </c>
      <c r="H36" s="238"/>
      <c r="I36" s="237" t="str">
        <f>ﾃﾞｰﾀﾃｰﾌﾞﾙ!C38</f>
        <v>.</v>
      </c>
      <c r="J36" s="238"/>
      <c r="K36" s="237" t="str">
        <f>ﾃﾞｰﾀﾃｰﾌﾞﾙ!C41</f>
        <v>.</v>
      </c>
      <c r="L36" s="238"/>
    </row>
    <row r="37" spans="2:16" ht="20.100000000000001" customHeight="1" x14ac:dyDescent="0.15">
      <c r="E37" s="239"/>
      <c r="F37" s="238"/>
      <c r="G37" s="239"/>
      <c r="H37" s="238"/>
      <c r="I37" s="239"/>
      <c r="J37" s="238"/>
      <c r="K37" s="239"/>
      <c r="L37" s="238"/>
    </row>
    <row r="38" spans="2:16" ht="20.100000000000001" customHeight="1" x14ac:dyDescent="0.15">
      <c r="E38" s="239"/>
      <c r="F38" s="238"/>
      <c r="G38" s="239"/>
      <c r="H38" s="238"/>
      <c r="I38" s="239"/>
      <c r="J38" s="238"/>
      <c r="K38" s="239"/>
      <c r="L38" s="238"/>
    </row>
    <row r="39" spans="2:16" ht="20.100000000000001" customHeight="1" x14ac:dyDescent="0.15">
      <c r="E39" s="239"/>
      <c r="F39" s="238"/>
      <c r="G39" s="239"/>
      <c r="H39" s="238"/>
      <c r="I39" s="239"/>
      <c r="J39" s="238"/>
      <c r="K39" s="239"/>
      <c r="L39" s="238"/>
    </row>
    <row r="40" spans="2:16" ht="20.100000000000001" customHeight="1" x14ac:dyDescent="0.15">
      <c r="E40" s="239"/>
      <c r="F40" s="238"/>
      <c r="G40" s="239"/>
      <c r="H40" s="238"/>
      <c r="I40" s="239"/>
      <c r="J40" s="238"/>
      <c r="K40" s="239"/>
      <c r="L40" s="238"/>
    </row>
    <row r="41" spans="2:16" ht="20.100000000000001" customHeight="1" x14ac:dyDescent="0.15">
      <c r="E41" s="240"/>
      <c r="F41" s="241"/>
      <c r="G41" s="240"/>
      <c r="H41" s="241"/>
      <c r="I41" s="240"/>
      <c r="J41" s="241"/>
      <c r="K41" s="240"/>
      <c r="L41" s="241"/>
    </row>
    <row r="42" spans="2:16" ht="20.100000000000001" customHeight="1" x14ac:dyDescent="0.15">
      <c r="F42" s="125"/>
      <c r="G42" s="177"/>
      <c r="H42" s="176"/>
      <c r="I42" s="176"/>
      <c r="J42" s="178"/>
      <c r="K42" s="125"/>
    </row>
    <row r="43" spans="2:16" ht="20.100000000000001" customHeight="1" x14ac:dyDescent="0.15">
      <c r="H43" s="138" t="str">
        <f>ﾀｲﾑｽｹｼﾞｭｰﾙ!L19</f>
        <v>.</v>
      </c>
      <c r="I43" s="137" t="str">
        <f>ﾀｲﾑｽｹｼﾞｭｰﾙ!N19</f>
        <v>.</v>
      </c>
      <c r="J43" s="126"/>
      <c r="K43" s="74"/>
    </row>
    <row r="44" spans="2:16" ht="15.95" customHeight="1" x14ac:dyDescent="0.15">
      <c r="G44" s="132" t="s">
        <v>64</v>
      </c>
      <c r="H44" s="133"/>
      <c r="I44" s="133"/>
      <c r="J44" s="134"/>
    </row>
    <row r="45" spans="2:16" ht="24" customHeight="1" x14ac:dyDescent="0.15">
      <c r="G45" s="231" t="str">
        <f>ﾃﾞｰﾀﾃｰﾌﾞﾙ!C30</f>
        <v>.</v>
      </c>
      <c r="H45" s="232"/>
      <c r="I45" s="232"/>
      <c r="J45" s="233"/>
    </row>
    <row r="46" spans="2:16" ht="20.100000000000001" customHeight="1" x14ac:dyDescent="0.15">
      <c r="G46" s="76"/>
      <c r="H46" s="76"/>
      <c r="I46" s="76"/>
      <c r="J46" s="76"/>
    </row>
    <row r="47" spans="2:16" ht="20.100000000000001" customHeight="1" x14ac:dyDescent="0.15"/>
    <row r="48" spans="2:16" ht="20.100000000000001" customHeight="1" x14ac:dyDescent="0.15">
      <c r="B48" s="78" t="s">
        <v>42</v>
      </c>
      <c r="D48" s="7" t="s">
        <v>30</v>
      </c>
      <c r="H48" s="7" t="s">
        <v>31</v>
      </c>
      <c r="L48" s="7" t="s">
        <v>32</v>
      </c>
      <c r="P48" s="7" t="s">
        <v>33</v>
      </c>
    </row>
    <row r="49" spans="4:25" ht="20.100000000000001" customHeight="1" x14ac:dyDescent="0.15">
      <c r="D49" s="242" t="str">
        <f>ﾃﾞｰﾀﾃｰﾌﾞﾙ!C33</f>
        <v>.</v>
      </c>
      <c r="E49" s="243"/>
      <c r="F49" s="244"/>
      <c r="G49" s="131"/>
      <c r="H49" s="242" t="str">
        <f>ﾃﾞｰﾀﾃｰﾌﾞﾙ!C36</f>
        <v>.</v>
      </c>
      <c r="I49" s="243"/>
      <c r="J49" s="244"/>
      <c r="K49" s="75"/>
      <c r="L49" s="242" t="str">
        <f>ﾃﾞｰﾀﾃｰﾌﾞﾙ!C34</f>
        <v>.</v>
      </c>
      <c r="M49" s="243"/>
      <c r="N49" s="244"/>
      <c r="O49" s="131"/>
      <c r="P49" s="242" t="str">
        <f>ﾃﾞｰﾀﾃｰﾌﾞﾙ!C37</f>
        <v>.</v>
      </c>
      <c r="Q49" s="243"/>
      <c r="R49" s="244"/>
    </row>
    <row r="50" spans="4:25" ht="20.100000000000001" customHeight="1" x14ac:dyDescent="0.15">
      <c r="D50" s="245"/>
      <c r="E50" s="246"/>
      <c r="F50" s="247"/>
      <c r="G50" s="75" t="s">
        <v>43</v>
      </c>
      <c r="H50" s="245"/>
      <c r="I50" s="246"/>
      <c r="J50" s="247"/>
      <c r="K50" s="75"/>
      <c r="L50" s="245"/>
      <c r="M50" s="246"/>
      <c r="N50" s="247"/>
      <c r="O50" s="75" t="s">
        <v>43</v>
      </c>
      <c r="P50" s="245"/>
      <c r="Q50" s="246"/>
      <c r="R50" s="247"/>
      <c r="Y50" s="76"/>
    </row>
    <row r="51" spans="4:25" ht="20.100000000000001" customHeight="1" x14ac:dyDescent="0.15">
      <c r="D51" s="7" t="s">
        <v>34</v>
      </c>
      <c r="H51" s="7" t="s">
        <v>44</v>
      </c>
      <c r="L51" s="7" t="s">
        <v>35</v>
      </c>
      <c r="P51" s="7" t="s">
        <v>36</v>
      </c>
    </row>
    <row r="52" spans="4:25" ht="20.100000000000001" customHeight="1" x14ac:dyDescent="0.15">
      <c r="D52" s="242" t="str">
        <f>ﾃﾞｰﾀﾃｰﾌﾞﾙ!C39</f>
        <v>.</v>
      </c>
      <c r="E52" s="243"/>
      <c r="F52" s="244"/>
      <c r="G52" s="131"/>
      <c r="H52" s="242" t="str">
        <f>ﾃﾞｰﾀﾃｰﾌﾞﾙ!C42</f>
        <v>.</v>
      </c>
      <c r="I52" s="243"/>
      <c r="J52" s="244"/>
      <c r="K52" s="75"/>
      <c r="L52" s="242" t="str">
        <f>ﾃﾞｰﾀﾃｰﾌﾞﾙ!C40</f>
        <v>.</v>
      </c>
      <c r="M52" s="243"/>
      <c r="N52" s="244"/>
      <c r="O52" s="131"/>
      <c r="P52" s="242" t="str">
        <f>ﾃﾞｰﾀﾃｰﾌﾞﾙ!C43</f>
        <v>.</v>
      </c>
      <c r="Q52" s="243"/>
      <c r="R52" s="244"/>
    </row>
    <row r="53" spans="4:25" ht="20.100000000000001" customHeight="1" x14ac:dyDescent="0.15">
      <c r="D53" s="245"/>
      <c r="E53" s="246"/>
      <c r="F53" s="247"/>
      <c r="G53" s="75" t="s">
        <v>43</v>
      </c>
      <c r="H53" s="245"/>
      <c r="I53" s="246"/>
      <c r="J53" s="247"/>
      <c r="K53" s="75"/>
      <c r="L53" s="245"/>
      <c r="M53" s="246"/>
      <c r="N53" s="247"/>
      <c r="O53" s="75" t="s">
        <v>43</v>
      </c>
      <c r="P53" s="245"/>
      <c r="Q53" s="246"/>
      <c r="R53" s="247"/>
      <c r="Y53" s="76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4" zoomScale="90" zoomScaleNormal="90" workbookViewId="0">
      <selection activeCell="B7" sqref="B7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57" t="str">
        <f>ﾃﾞｰﾀﾃｰﾌﾞﾙ!C1</f>
        <v>asahi cup 2020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ht="24" x14ac:dyDescent="0.15">
      <c r="B2" s="267">
        <f>ﾃﾞｰﾀﾃｰﾌﾞﾙ!C2</f>
        <v>44170</v>
      </c>
      <c r="C2" s="268"/>
      <c r="D2" s="268"/>
      <c r="E2" s="87" t="s">
        <v>54</v>
      </c>
      <c r="F2" s="269">
        <f>WEEKDAY(B2,1)</f>
        <v>7</v>
      </c>
      <c r="G2" s="269"/>
      <c r="H2" s="86" t="s">
        <v>55</v>
      </c>
      <c r="I2" s="1"/>
      <c r="J2" s="1"/>
      <c r="K2" s="86" t="str">
        <f>ﾃﾞｰﾀﾃｰﾌﾞﾙ!C4</f>
        <v>U-11</v>
      </c>
      <c r="L2" s="266" t="str">
        <f>ﾃﾞｰﾀﾃｰﾌﾞﾙ!C5</f>
        <v>１５－５－１５</v>
      </c>
      <c r="M2" s="226"/>
      <c r="N2" s="226"/>
      <c r="O2" s="226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2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2"/>
    </row>
    <row r="5" spans="1:16" ht="33" customHeight="1" thickBot="1" x14ac:dyDescent="0.2">
      <c r="A5" s="47"/>
      <c r="B5" s="48"/>
      <c r="C5" s="262" t="s">
        <v>124</v>
      </c>
      <c r="D5" s="263"/>
      <c r="E5" s="264"/>
      <c r="F5" s="264"/>
      <c r="G5" s="264"/>
      <c r="H5" s="264"/>
      <c r="I5" s="265"/>
      <c r="J5" s="259" t="s">
        <v>125</v>
      </c>
      <c r="K5" s="260"/>
      <c r="L5" s="260"/>
      <c r="M5" s="260"/>
      <c r="N5" s="260"/>
      <c r="O5" s="260"/>
      <c r="P5" s="261"/>
    </row>
    <row r="6" spans="1:16" ht="39.950000000000003" customHeight="1" thickBot="1" x14ac:dyDescent="0.2">
      <c r="A6" s="54"/>
      <c r="B6" s="55" t="s">
        <v>7</v>
      </c>
      <c r="C6" s="56" t="s">
        <v>8</v>
      </c>
      <c r="D6" s="57" t="s">
        <v>13</v>
      </c>
      <c r="E6" s="258" t="s">
        <v>9</v>
      </c>
      <c r="F6" s="258"/>
      <c r="G6" s="258"/>
      <c r="H6" s="57" t="s">
        <v>14</v>
      </c>
      <c r="I6" s="58" t="s">
        <v>10</v>
      </c>
      <c r="J6" s="56" t="s">
        <v>8</v>
      </c>
      <c r="K6" s="57" t="s">
        <v>15</v>
      </c>
      <c r="L6" s="258" t="s">
        <v>9</v>
      </c>
      <c r="M6" s="258"/>
      <c r="N6" s="258"/>
      <c r="O6" s="57" t="s">
        <v>14</v>
      </c>
      <c r="P6" s="58" t="s">
        <v>10</v>
      </c>
    </row>
    <row r="7" spans="1:16" ht="39.950000000000003" customHeight="1" x14ac:dyDescent="0.15">
      <c r="A7" s="156">
        <v>1</v>
      </c>
      <c r="B7" s="224">
        <v>0.38541666666666669</v>
      </c>
      <c r="C7" s="49" t="s">
        <v>19</v>
      </c>
      <c r="D7" s="50" t="str">
        <f>ﾃﾞｰﾀﾃｰﾌﾞﾙ!F24</f>
        <v>猪名川FC</v>
      </c>
      <c r="E7" s="51" t="s">
        <v>100</v>
      </c>
      <c r="F7" s="52" t="s">
        <v>17</v>
      </c>
      <c r="G7" s="53" t="s">
        <v>100</v>
      </c>
      <c r="H7" s="50" t="str">
        <f>ﾃﾞｰﾀﾃｰﾌﾞﾙ!H24</f>
        <v>社FCジュニアA</v>
      </c>
      <c r="I7" s="154" t="str">
        <f>ﾃﾞｰﾀﾃｰﾌﾞﾙ!D24</f>
        <v>社FCジュニアB</v>
      </c>
      <c r="J7" s="49" t="s">
        <v>18</v>
      </c>
      <c r="K7" s="50" t="str">
        <f>ﾃﾞｰﾀﾃｰﾌﾞﾙ!J24</f>
        <v>クリアティーバー尼崎</v>
      </c>
      <c r="L7" s="51" t="s">
        <v>100</v>
      </c>
      <c r="M7" s="52" t="s">
        <v>17</v>
      </c>
      <c r="N7" s="53" t="s">
        <v>100</v>
      </c>
      <c r="O7" s="50" t="str">
        <f>ﾃﾞｰﾀﾃｰﾌﾞﾙ!L24</f>
        <v>センアーノ神戸A</v>
      </c>
      <c r="P7" s="90" t="str">
        <f>ﾃﾞｰﾀﾃｰﾌﾞﾙ!M24</f>
        <v>旭FCジュニア</v>
      </c>
    </row>
    <row r="8" spans="1:16" ht="39.950000000000003" customHeight="1" x14ac:dyDescent="0.15">
      <c r="A8" s="42">
        <v>2</v>
      </c>
      <c r="B8" s="157">
        <v>0.41319444444444442</v>
      </c>
      <c r="C8" s="46" t="s">
        <v>20</v>
      </c>
      <c r="D8" s="4" t="str">
        <f>ﾃﾞｰﾀﾃｰﾌﾞﾙ!F25</f>
        <v>社FCジュニアB</v>
      </c>
      <c r="E8" s="43" t="s">
        <v>100</v>
      </c>
      <c r="F8" s="45" t="s">
        <v>17</v>
      </c>
      <c r="G8" s="44" t="s">
        <v>100</v>
      </c>
      <c r="H8" s="4" t="str">
        <f>ﾃﾞｰﾀﾃｰﾌﾞﾙ!H25</f>
        <v>センアーノ神戸B</v>
      </c>
      <c r="I8" s="154" t="str">
        <f>ﾃﾞｰﾀﾃｰﾌﾞﾙ!D25</f>
        <v>猪名川FC</v>
      </c>
      <c r="J8" s="46" t="s">
        <v>22</v>
      </c>
      <c r="K8" s="4" t="str">
        <f>ﾃﾞｰﾀﾃｰﾌﾞﾙ!J25</f>
        <v>旭FCジュニア</v>
      </c>
      <c r="L8" s="43" t="s">
        <v>100</v>
      </c>
      <c r="M8" s="45" t="s">
        <v>17</v>
      </c>
      <c r="N8" s="44" t="s">
        <v>100</v>
      </c>
      <c r="O8" s="4" t="str">
        <f>ﾃﾞｰﾀﾃｰﾌﾞﾙ!L25</f>
        <v>安室SC</v>
      </c>
      <c r="P8" s="90" t="str">
        <f>ﾃﾞｰﾀﾃｰﾌﾞﾙ!M25</f>
        <v>クリアティーバー尼崎</v>
      </c>
    </row>
    <row r="9" spans="1:16" ht="39.950000000000003" customHeight="1" x14ac:dyDescent="0.15">
      <c r="A9" s="42">
        <v>3</v>
      </c>
      <c r="B9" s="158">
        <v>0.44097222222222199</v>
      </c>
      <c r="C9" s="46" t="s">
        <v>19</v>
      </c>
      <c r="D9" s="4" t="str">
        <f>ﾃﾞｰﾀﾃｰﾌﾞﾙ!F26</f>
        <v>猪名川FC</v>
      </c>
      <c r="E9" s="43" t="s">
        <v>100</v>
      </c>
      <c r="F9" s="45" t="s">
        <v>17</v>
      </c>
      <c r="G9" s="44" t="s">
        <v>100</v>
      </c>
      <c r="H9" s="4" t="str">
        <f>ﾃﾞｰﾀﾃｰﾌﾞﾙ!H26</f>
        <v>大塩SC</v>
      </c>
      <c r="I9" s="154" t="str">
        <f>ﾃﾞｰﾀﾃｰﾌﾞﾙ!D26</f>
        <v>センアーノ神戸B</v>
      </c>
      <c r="J9" s="46" t="s">
        <v>18</v>
      </c>
      <c r="K9" s="4" t="str">
        <f>ﾃﾞｰﾀﾃｰﾌﾞﾙ!J26</f>
        <v>クリアティーバー尼崎</v>
      </c>
      <c r="L9" s="43" t="s">
        <v>100</v>
      </c>
      <c r="M9" s="45" t="s">
        <v>17</v>
      </c>
      <c r="N9" s="44" t="s">
        <v>100</v>
      </c>
      <c r="O9" s="4" t="str">
        <f>ﾃﾞｰﾀﾃｰﾌﾞﾙ!L26</f>
        <v>香寺SC</v>
      </c>
      <c r="P9" s="90" t="str">
        <f>ﾃﾞｰﾀﾃｰﾌﾞﾙ!M26</f>
        <v>安室SC</v>
      </c>
    </row>
    <row r="10" spans="1:16" ht="39.950000000000003" customHeight="1" x14ac:dyDescent="0.15">
      <c r="A10" s="42">
        <v>4</v>
      </c>
      <c r="B10" s="157">
        <v>0.46875</v>
      </c>
      <c r="C10" s="46" t="s">
        <v>20</v>
      </c>
      <c r="D10" s="4" t="str">
        <f>ﾃﾞｰﾀﾃｰﾌﾞﾙ!F27</f>
        <v>社FCジュニアB</v>
      </c>
      <c r="E10" s="43" t="s">
        <v>100</v>
      </c>
      <c r="F10" s="45" t="s">
        <v>17</v>
      </c>
      <c r="G10" s="44" t="s">
        <v>100</v>
      </c>
      <c r="H10" s="4" t="str">
        <f>ﾃﾞｰﾀﾃｰﾌﾞﾙ!H27</f>
        <v>伊丹池尻キッカーズ</v>
      </c>
      <c r="I10" s="154" t="str">
        <f>ﾃﾞｰﾀﾃｰﾌﾞﾙ!D27</f>
        <v>社FCジュニアA</v>
      </c>
      <c r="J10" s="46" t="s">
        <v>22</v>
      </c>
      <c r="K10" s="4" t="str">
        <f>ﾃﾞｰﾀﾃｰﾌﾞﾙ!J27</f>
        <v>旭FCジュニア</v>
      </c>
      <c r="L10" s="43" t="s">
        <v>100</v>
      </c>
      <c r="M10" s="45" t="s">
        <v>17</v>
      </c>
      <c r="N10" s="44" t="s">
        <v>100</v>
      </c>
      <c r="O10" s="4" t="str">
        <f>ﾃﾞｰﾀﾃｰﾌﾞﾙ!L27</f>
        <v>小田FC</v>
      </c>
      <c r="P10" s="90" t="str">
        <f>ﾃﾞｰﾀﾃｰﾌﾞﾙ!M27</f>
        <v>センアーノ神戸A</v>
      </c>
    </row>
    <row r="11" spans="1:16" ht="39.950000000000003" customHeight="1" x14ac:dyDescent="0.15">
      <c r="A11" s="42">
        <v>5</v>
      </c>
      <c r="B11" s="158">
        <v>0.49652777777777801</v>
      </c>
      <c r="C11" s="46" t="s">
        <v>19</v>
      </c>
      <c r="D11" s="4" t="str">
        <f>ﾃﾞｰﾀﾃｰﾌﾞﾙ!F28</f>
        <v>社FCジュニアA</v>
      </c>
      <c r="E11" s="43" t="s">
        <v>100</v>
      </c>
      <c r="F11" s="45" t="s">
        <v>17</v>
      </c>
      <c r="G11" s="44" t="s">
        <v>100</v>
      </c>
      <c r="H11" s="4" t="str">
        <f>ﾃﾞｰﾀﾃｰﾌﾞﾙ!H28</f>
        <v>大塩SC</v>
      </c>
      <c r="I11" s="154" t="str">
        <f>ﾃﾞｰﾀﾃｰﾌﾞﾙ!D28</f>
        <v>伊丹池尻キッカーズ</v>
      </c>
      <c r="J11" s="46" t="s">
        <v>18</v>
      </c>
      <c r="K11" s="4" t="str">
        <f>ﾃﾞｰﾀﾃｰﾌﾞﾙ!J28</f>
        <v>センアーノ神戸A</v>
      </c>
      <c r="L11" s="43" t="s">
        <v>100</v>
      </c>
      <c r="M11" s="45" t="s">
        <v>17</v>
      </c>
      <c r="N11" s="44" t="s">
        <v>100</v>
      </c>
      <c r="O11" s="4" t="str">
        <f>ﾃﾞｰﾀﾃｰﾌﾞﾙ!L28</f>
        <v>香寺SC</v>
      </c>
      <c r="P11" s="90" t="str">
        <f>ﾃﾞｰﾀﾃｰﾌﾞﾙ!M28</f>
        <v>小田FC</v>
      </c>
    </row>
    <row r="12" spans="1:16" ht="39.950000000000003" customHeight="1" x14ac:dyDescent="0.15">
      <c r="A12" s="42">
        <v>6</v>
      </c>
      <c r="B12" s="157">
        <v>0.52430555555555602</v>
      </c>
      <c r="C12" s="46" t="s">
        <v>20</v>
      </c>
      <c r="D12" s="4" t="str">
        <f>ﾃﾞｰﾀﾃｰﾌﾞﾙ!F29</f>
        <v>センアーノ神戸B</v>
      </c>
      <c r="E12" s="43" t="s">
        <v>100</v>
      </c>
      <c r="F12" s="45" t="s">
        <v>17</v>
      </c>
      <c r="G12" s="44" t="s">
        <v>100</v>
      </c>
      <c r="H12" s="4" t="str">
        <f>ﾃﾞｰﾀﾃｰﾌﾞﾙ!H29</f>
        <v>伊丹池尻キッカーズ</v>
      </c>
      <c r="I12" s="154" t="str">
        <f>ﾃﾞｰﾀﾃｰﾌﾞﾙ!D29</f>
        <v>大塩SC</v>
      </c>
      <c r="J12" s="46" t="s">
        <v>22</v>
      </c>
      <c r="K12" s="4" t="str">
        <f>ﾃﾞｰﾀﾃｰﾌﾞﾙ!J29</f>
        <v>安室SC</v>
      </c>
      <c r="L12" s="43" t="s">
        <v>100</v>
      </c>
      <c r="M12" s="45" t="s">
        <v>17</v>
      </c>
      <c r="N12" s="44" t="s">
        <v>100</v>
      </c>
      <c r="O12" s="4" t="str">
        <f>ﾃﾞｰﾀﾃｰﾌﾞﾙ!L29</f>
        <v>小田FC</v>
      </c>
      <c r="P12" s="90" t="str">
        <f>ﾃﾞｰﾀﾃｰﾌﾞﾙ!M29</f>
        <v>香寺SC</v>
      </c>
    </row>
    <row r="13" spans="1:16" ht="14.1" customHeight="1" x14ac:dyDescent="0.15">
      <c r="A13" s="248">
        <v>7</v>
      </c>
      <c r="B13" s="250">
        <v>0.55208333333333304</v>
      </c>
      <c r="C13" s="252" t="s">
        <v>24</v>
      </c>
      <c r="D13" s="149" t="s">
        <v>65</v>
      </c>
      <c r="E13" s="253" t="s">
        <v>100</v>
      </c>
      <c r="F13" s="255" t="s">
        <v>17</v>
      </c>
      <c r="G13" s="270" t="s">
        <v>100</v>
      </c>
      <c r="H13" s="149" t="s">
        <v>73</v>
      </c>
      <c r="I13" s="155" t="s">
        <v>69</v>
      </c>
      <c r="J13" s="252" t="s">
        <v>25</v>
      </c>
      <c r="K13" s="149" t="s">
        <v>77</v>
      </c>
      <c r="L13" s="253" t="s">
        <v>100</v>
      </c>
      <c r="M13" s="255" t="s">
        <v>17</v>
      </c>
      <c r="N13" s="270" t="s">
        <v>100</v>
      </c>
      <c r="O13" s="149" t="s">
        <v>81</v>
      </c>
      <c r="P13" s="150" t="s">
        <v>74</v>
      </c>
    </row>
    <row r="14" spans="1:16" ht="26.1" customHeight="1" x14ac:dyDescent="0.15">
      <c r="A14" s="249"/>
      <c r="B14" s="251"/>
      <c r="C14" s="249"/>
      <c r="D14" s="50" t="str">
        <f>ﾃﾞｰﾀﾃｰﾌﾞﾙ!C33</f>
        <v>.</v>
      </c>
      <c r="E14" s="254"/>
      <c r="F14" s="256"/>
      <c r="G14" s="271"/>
      <c r="H14" s="50" t="str">
        <f>ﾃﾞｰﾀﾃｰﾌﾞﾙ!C36</f>
        <v>.</v>
      </c>
      <c r="I14" s="164" t="str">
        <f>ﾃﾞｰﾀﾃｰﾌﾞﾙ!C32</f>
        <v>.</v>
      </c>
      <c r="J14" s="249"/>
      <c r="K14" s="50" t="str">
        <f>ﾃﾞｰﾀﾃｰﾌﾞﾙ!C34</f>
        <v>.</v>
      </c>
      <c r="L14" s="254"/>
      <c r="M14" s="256"/>
      <c r="N14" s="271"/>
      <c r="O14" s="50" t="str">
        <f>ﾃﾞｰﾀﾃｰﾌﾞﾙ!C37</f>
        <v>.</v>
      </c>
      <c r="P14" s="159" t="str">
        <f>ﾃﾞｰﾀﾃｰﾌﾞﾙ!C35</f>
        <v>.</v>
      </c>
    </row>
    <row r="15" spans="1:16" ht="14.1" customHeight="1" x14ac:dyDescent="0.15">
      <c r="A15" s="248">
        <v>8</v>
      </c>
      <c r="B15" s="250">
        <v>0.57986111111111105</v>
      </c>
      <c r="C15" s="252" t="s">
        <v>26</v>
      </c>
      <c r="D15" s="149" t="s">
        <v>66</v>
      </c>
      <c r="E15" s="253" t="s">
        <v>100</v>
      </c>
      <c r="F15" s="255" t="s">
        <v>17</v>
      </c>
      <c r="G15" s="270" t="s">
        <v>100</v>
      </c>
      <c r="H15" s="149" t="s">
        <v>74</v>
      </c>
      <c r="I15" s="155" t="s">
        <v>70</v>
      </c>
      <c r="J15" s="252" t="s">
        <v>26</v>
      </c>
      <c r="K15" s="149" t="s">
        <v>78</v>
      </c>
      <c r="L15" s="253" t="s">
        <v>100</v>
      </c>
      <c r="M15" s="255" t="s">
        <v>17</v>
      </c>
      <c r="N15" s="270" t="s">
        <v>100</v>
      </c>
      <c r="O15" s="149" t="s">
        <v>84</v>
      </c>
      <c r="P15" s="150" t="s">
        <v>82</v>
      </c>
    </row>
    <row r="16" spans="1:16" ht="26.1" customHeight="1" x14ac:dyDescent="0.15">
      <c r="A16" s="249"/>
      <c r="B16" s="251"/>
      <c r="C16" s="249"/>
      <c r="D16" s="50" t="str">
        <f>ﾃﾞｰﾀﾃｰﾌﾞﾙ!C32</f>
        <v>.</v>
      </c>
      <c r="E16" s="254"/>
      <c r="F16" s="256"/>
      <c r="G16" s="271"/>
      <c r="H16" s="50" t="str">
        <f>ﾃﾞｰﾀﾃｰﾌﾞﾙ!C35</f>
        <v>.</v>
      </c>
      <c r="I16" s="164"/>
      <c r="J16" s="249"/>
      <c r="K16" s="50" t="str">
        <f>ﾃﾞｰﾀﾃｰﾌﾞﾙ!C38</f>
        <v>.</v>
      </c>
      <c r="L16" s="254"/>
      <c r="M16" s="256"/>
      <c r="N16" s="271"/>
      <c r="O16" s="50" t="str">
        <f>ﾃﾞｰﾀﾃｰﾌﾞﾙ!C41</f>
        <v>.</v>
      </c>
      <c r="P16" s="159"/>
    </row>
    <row r="17" spans="1:16" ht="14.1" customHeight="1" x14ac:dyDescent="0.15">
      <c r="A17" s="248">
        <v>9</v>
      </c>
      <c r="B17" s="250">
        <v>0.60763888888888895</v>
      </c>
      <c r="C17" s="252" t="s">
        <v>25</v>
      </c>
      <c r="D17" s="149" t="s">
        <v>67</v>
      </c>
      <c r="E17" s="253" t="s">
        <v>100</v>
      </c>
      <c r="F17" s="255" t="s">
        <v>17</v>
      </c>
      <c r="G17" s="270" t="s">
        <v>100</v>
      </c>
      <c r="H17" s="149" t="s">
        <v>75</v>
      </c>
      <c r="I17" s="155" t="s">
        <v>71</v>
      </c>
      <c r="J17" s="252" t="s">
        <v>25</v>
      </c>
      <c r="K17" s="149" t="s">
        <v>79</v>
      </c>
      <c r="L17" s="253" t="s">
        <v>100</v>
      </c>
      <c r="M17" s="255" t="s">
        <v>17</v>
      </c>
      <c r="N17" s="270" t="s">
        <v>100</v>
      </c>
      <c r="O17" s="149" t="s">
        <v>85</v>
      </c>
      <c r="P17" s="150" t="s">
        <v>83</v>
      </c>
    </row>
    <row r="18" spans="1:16" ht="26.1" customHeight="1" x14ac:dyDescent="0.15">
      <c r="A18" s="249"/>
      <c r="B18" s="251"/>
      <c r="C18" s="249"/>
      <c r="D18" s="165" t="str">
        <f>ﾃﾞｰﾀﾃｰﾌﾞﾙ!C39</f>
        <v>.</v>
      </c>
      <c r="E18" s="285"/>
      <c r="F18" s="278"/>
      <c r="G18" s="272"/>
      <c r="H18" s="165" t="str">
        <f>ﾃﾞｰﾀﾃｰﾌﾞﾙ!C42</f>
        <v>.</v>
      </c>
      <c r="I18" s="163" t="str">
        <f xml:space="preserve"> ﾃﾞｰﾀﾃｰﾌﾞﾙ!C38</f>
        <v>.</v>
      </c>
      <c r="J18" s="249"/>
      <c r="K18" s="165" t="str">
        <f>ﾃﾞｰﾀﾃｰﾌﾞﾙ!C40</f>
        <v>.</v>
      </c>
      <c r="L18" s="285"/>
      <c r="M18" s="278"/>
      <c r="N18" s="272"/>
      <c r="O18" s="165" t="str">
        <f>ﾃﾞｰﾀﾃｰﾌﾞﾙ!C43</f>
        <v>.</v>
      </c>
      <c r="P18" s="160" t="str">
        <f>ﾃﾞｰﾀﾃｰﾌﾞﾙ!C41</f>
        <v>.</v>
      </c>
    </row>
    <row r="19" spans="1:16" ht="14.1" customHeight="1" x14ac:dyDescent="0.15">
      <c r="A19" s="276">
        <v>10</v>
      </c>
      <c r="B19" s="280">
        <v>0.63541666666666696</v>
      </c>
      <c r="C19" s="284" t="s">
        <v>27</v>
      </c>
      <c r="D19" s="152" t="s">
        <v>68</v>
      </c>
      <c r="E19" s="282" t="s">
        <v>100</v>
      </c>
      <c r="F19" s="255" t="s">
        <v>17</v>
      </c>
      <c r="G19" s="274" t="s">
        <v>100</v>
      </c>
      <c r="H19" s="149" t="s">
        <v>76</v>
      </c>
      <c r="I19" s="153" t="s">
        <v>72</v>
      </c>
      <c r="J19" s="252" t="s">
        <v>28</v>
      </c>
      <c r="K19" s="151" t="s">
        <v>80</v>
      </c>
      <c r="L19" s="253" t="s">
        <v>100</v>
      </c>
      <c r="M19" s="255" t="s">
        <v>17</v>
      </c>
      <c r="N19" s="270" t="s">
        <v>100</v>
      </c>
      <c r="O19" s="149" t="s">
        <v>86</v>
      </c>
      <c r="P19" s="150" t="s">
        <v>87</v>
      </c>
    </row>
    <row r="20" spans="1:16" ht="26.1" customHeight="1" thickBot="1" x14ac:dyDescent="0.2">
      <c r="A20" s="277"/>
      <c r="B20" s="281"/>
      <c r="C20" s="277"/>
      <c r="D20" s="166"/>
      <c r="E20" s="283"/>
      <c r="F20" s="279"/>
      <c r="G20" s="275"/>
      <c r="H20" s="167"/>
      <c r="I20" s="162"/>
      <c r="J20" s="273"/>
      <c r="K20" s="168"/>
      <c r="L20" s="287"/>
      <c r="M20" s="279"/>
      <c r="N20" s="286"/>
      <c r="O20" s="167"/>
      <c r="P20" s="161"/>
    </row>
    <row r="21" spans="1:16" ht="24" customHeight="1" x14ac:dyDescent="0.15">
      <c r="B21" t="s">
        <v>126</v>
      </c>
      <c r="L21" s="142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BJ74"/>
  <sheetViews>
    <sheetView topLeftCell="A22" workbookViewId="0">
      <selection activeCell="BQ57" sqref="BQ57"/>
    </sheetView>
  </sheetViews>
  <sheetFormatPr defaultColWidth="1.625" defaultRowHeight="11.25" customHeight="1" x14ac:dyDescent="0.15"/>
  <cols>
    <col min="1" max="55" width="1.625" style="184" customWidth="1"/>
    <col min="56" max="56" width="1" style="184" customWidth="1"/>
    <col min="57" max="256" width="1.625" style="184"/>
    <col min="257" max="311" width="1.625" style="184" customWidth="1"/>
    <col min="312" max="312" width="1" style="184" customWidth="1"/>
    <col min="313" max="512" width="1.625" style="184"/>
    <col min="513" max="567" width="1.625" style="184" customWidth="1"/>
    <col min="568" max="568" width="1" style="184" customWidth="1"/>
    <col min="569" max="768" width="1.625" style="184"/>
    <col min="769" max="823" width="1.625" style="184" customWidth="1"/>
    <col min="824" max="824" width="1" style="184" customWidth="1"/>
    <col min="825" max="1024" width="1.625" style="184"/>
    <col min="1025" max="1079" width="1.625" style="184" customWidth="1"/>
    <col min="1080" max="1080" width="1" style="184" customWidth="1"/>
    <col min="1081" max="1280" width="1.625" style="184"/>
    <col min="1281" max="1335" width="1.625" style="184" customWidth="1"/>
    <col min="1336" max="1336" width="1" style="184" customWidth="1"/>
    <col min="1337" max="1536" width="1.625" style="184"/>
    <col min="1537" max="1591" width="1.625" style="184" customWidth="1"/>
    <col min="1592" max="1592" width="1" style="184" customWidth="1"/>
    <col min="1593" max="1792" width="1.625" style="184"/>
    <col min="1793" max="1847" width="1.625" style="184" customWidth="1"/>
    <col min="1848" max="1848" width="1" style="184" customWidth="1"/>
    <col min="1849" max="2048" width="1.625" style="184"/>
    <col min="2049" max="2103" width="1.625" style="184" customWidth="1"/>
    <col min="2104" max="2104" width="1" style="184" customWidth="1"/>
    <col min="2105" max="2304" width="1.625" style="184"/>
    <col min="2305" max="2359" width="1.625" style="184" customWidth="1"/>
    <col min="2360" max="2360" width="1" style="184" customWidth="1"/>
    <col min="2361" max="2560" width="1.625" style="184"/>
    <col min="2561" max="2615" width="1.625" style="184" customWidth="1"/>
    <col min="2616" max="2616" width="1" style="184" customWidth="1"/>
    <col min="2617" max="2816" width="1.625" style="184"/>
    <col min="2817" max="2871" width="1.625" style="184" customWidth="1"/>
    <col min="2872" max="2872" width="1" style="184" customWidth="1"/>
    <col min="2873" max="3072" width="1.625" style="184"/>
    <col min="3073" max="3127" width="1.625" style="184" customWidth="1"/>
    <col min="3128" max="3128" width="1" style="184" customWidth="1"/>
    <col min="3129" max="3328" width="1.625" style="184"/>
    <col min="3329" max="3383" width="1.625" style="184" customWidth="1"/>
    <col min="3384" max="3384" width="1" style="184" customWidth="1"/>
    <col min="3385" max="3584" width="1.625" style="184"/>
    <col min="3585" max="3639" width="1.625" style="184" customWidth="1"/>
    <col min="3640" max="3640" width="1" style="184" customWidth="1"/>
    <col min="3641" max="3840" width="1.625" style="184"/>
    <col min="3841" max="3895" width="1.625" style="184" customWidth="1"/>
    <col min="3896" max="3896" width="1" style="184" customWidth="1"/>
    <col min="3897" max="4096" width="1.625" style="184"/>
    <col min="4097" max="4151" width="1.625" style="184" customWidth="1"/>
    <col min="4152" max="4152" width="1" style="184" customWidth="1"/>
    <col min="4153" max="4352" width="1.625" style="184"/>
    <col min="4353" max="4407" width="1.625" style="184" customWidth="1"/>
    <col min="4408" max="4408" width="1" style="184" customWidth="1"/>
    <col min="4409" max="4608" width="1.625" style="184"/>
    <col min="4609" max="4663" width="1.625" style="184" customWidth="1"/>
    <col min="4664" max="4664" width="1" style="184" customWidth="1"/>
    <col min="4665" max="4864" width="1.625" style="184"/>
    <col min="4865" max="4919" width="1.625" style="184" customWidth="1"/>
    <col min="4920" max="4920" width="1" style="184" customWidth="1"/>
    <col min="4921" max="5120" width="1.625" style="184"/>
    <col min="5121" max="5175" width="1.625" style="184" customWidth="1"/>
    <col min="5176" max="5176" width="1" style="184" customWidth="1"/>
    <col min="5177" max="5376" width="1.625" style="184"/>
    <col min="5377" max="5431" width="1.625" style="184" customWidth="1"/>
    <col min="5432" max="5432" width="1" style="184" customWidth="1"/>
    <col min="5433" max="5632" width="1.625" style="184"/>
    <col min="5633" max="5687" width="1.625" style="184" customWidth="1"/>
    <col min="5688" max="5688" width="1" style="184" customWidth="1"/>
    <col min="5689" max="5888" width="1.625" style="184"/>
    <col min="5889" max="5943" width="1.625" style="184" customWidth="1"/>
    <col min="5944" max="5944" width="1" style="184" customWidth="1"/>
    <col min="5945" max="6144" width="1.625" style="184"/>
    <col min="6145" max="6199" width="1.625" style="184" customWidth="1"/>
    <col min="6200" max="6200" width="1" style="184" customWidth="1"/>
    <col min="6201" max="6400" width="1.625" style="184"/>
    <col min="6401" max="6455" width="1.625" style="184" customWidth="1"/>
    <col min="6456" max="6456" width="1" style="184" customWidth="1"/>
    <col min="6457" max="6656" width="1.625" style="184"/>
    <col min="6657" max="6711" width="1.625" style="184" customWidth="1"/>
    <col min="6712" max="6712" width="1" style="184" customWidth="1"/>
    <col min="6713" max="6912" width="1.625" style="184"/>
    <col min="6913" max="6967" width="1.625" style="184" customWidth="1"/>
    <col min="6968" max="6968" width="1" style="184" customWidth="1"/>
    <col min="6969" max="7168" width="1.625" style="184"/>
    <col min="7169" max="7223" width="1.625" style="184" customWidth="1"/>
    <col min="7224" max="7224" width="1" style="184" customWidth="1"/>
    <col min="7225" max="7424" width="1.625" style="184"/>
    <col min="7425" max="7479" width="1.625" style="184" customWidth="1"/>
    <col min="7480" max="7480" width="1" style="184" customWidth="1"/>
    <col min="7481" max="7680" width="1.625" style="184"/>
    <col min="7681" max="7735" width="1.625" style="184" customWidth="1"/>
    <col min="7736" max="7736" width="1" style="184" customWidth="1"/>
    <col min="7737" max="7936" width="1.625" style="184"/>
    <col min="7937" max="7991" width="1.625" style="184" customWidth="1"/>
    <col min="7992" max="7992" width="1" style="184" customWidth="1"/>
    <col min="7993" max="8192" width="1.625" style="184"/>
    <col min="8193" max="8247" width="1.625" style="184" customWidth="1"/>
    <col min="8248" max="8248" width="1" style="184" customWidth="1"/>
    <col min="8249" max="8448" width="1.625" style="184"/>
    <col min="8449" max="8503" width="1.625" style="184" customWidth="1"/>
    <col min="8504" max="8504" width="1" style="184" customWidth="1"/>
    <col min="8505" max="8704" width="1.625" style="184"/>
    <col min="8705" max="8759" width="1.625" style="184" customWidth="1"/>
    <col min="8760" max="8760" width="1" style="184" customWidth="1"/>
    <col min="8761" max="8960" width="1.625" style="184"/>
    <col min="8961" max="9015" width="1.625" style="184" customWidth="1"/>
    <col min="9016" max="9016" width="1" style="184" customWidth="1"/>
    <col min="9017" max="9216" width="1.625" style="184"/>
    <col min="9217" max="9271" width="1.625" style="184" customWidth="1"/>
    <col min="9272" max="9272" width="1" style="184" customWidth="1"/>
    <col min="9273" max="9472" width="1.625" style="184"/>
    <col min="9473" max="9527" width="1.625" style="184" customWidth="1"/>
    <col min="9528" max="9528" width="1" style="184" customWidth="1"/>
    <col min="9529" max="9728" width="1.625" style="184"/>
    <col min="9729" max="9783" width="1.625" style="184" customWidth="1"/>
    <col min="9784" max="9784" width="1" style="184" customWidth="1"/>
    <col min="9785" max="9984" width="1.625" style="184"/>
    <col min="9985" max="10039" width="1.625" style="184" customWidth="1"/>
    <col min="10040" max="10040" width="1" style="184" customWidth="1"/>
    <col min="10041" max="10240" width="1.625" style="184"/>
    <col min="10241" max="10295" width="1.625" style="184" customWidth="1"/>
    <col min="10296" max="10296" width="1" style="184" customWidth="1"/>
    <col min="10297" max="10496" width="1.625" style="184"/>
    <col min="10497" max="10551" width="1.625" style="184" customWidth="1"/>
    <col min="10552" max="10552" width="1" style="184" customWidth="1"/>
    <col min="10553" max="10752" width="1.625" style="184"/>
    <col min="10753" max="10807" width="1.625" style="184" customWidth="1"/>
    <col min="10808" max="10808" width="1" style="184" customWidth="1"/>
    <col min="10809" max="11008" width="1.625" style="184"/>
    <col min="11009" max="11063" width="1.625" style="184" customWidth="1"/>
    <col min="11064" max="11064" width="1" style="184" customWidth="1"/>
    <col min="11065" max="11264" width="1.625" style="184"/>
    <col min="11265" max="11319" width="1.625" style="184" customWidth="1"/>
    <col min="11320" max="11320" width="1" style="184" customWidth="1"/>
    <col min="11321" max="11520" width="1.625" style="184"/>
    <col min="11521" max="11575" width="1.625" style="184" customWidth="1"/>
    <col min="11576" max="11576" width="1" style="184" customWidth="1"/>
    <col min="11577" max="11776" width="1.625" style="184"/>
    <col min="11777" max="11831" width="1.625" style="184" customWidth="1"/>
    <col min="11832" max="11832" width="1" style="184" customWidth="1"/>
    <col min="11833" max="12032" width="1.625" style="184"/>
    <col min="12033" max="12087" width="1.625" style="184" customWidth="1"/>
    <col min="12088" max="12088" width="1" style="184" customWidth="1"/>
    <col min="12089" max="12288" width="1.625" style="184"/>
    <col min="12289" max="12343" width="1.625" style="184" customWidth="1"/>
    <col min="12344" max="12344" width="1" style="184" customWidth="1"/>
    <col min="12345" max="12544" width="1.625" style="184"/>
    <col min="12545" max="12599" width="1.625" style="184" customWidth="1"/>
    <col min="12600" max="12600" width="1" style="184" customWidth="1"/>
    <col min="12601" max="12800" width="1.625" style="184"/>
    <col min="12801" max="12855" width="1.625" style="184" customWidth="1"/>
    <col min="12856" max="12856" width="1" style="184" customWidth="1"/>
    <col min="12857" max="13056" width="1.625" style="184"/>
    <col min="13057" max="13111" width="1.625" style="184" customWidth="1"/>
    <col min="13112" max="13112" width="1" style="184" customWidth="1"/>
    <col min="13113" max="13312" width="1.625" style="184"/>
    <col min="13313" max="13367" width="1.625" style="184" customWidth="1"/>
    <col min="13368" max="13368" width="1" style="184" customWidth="1"/>
    <col min="13369" max="13568" width="1.625" style="184"/>
    <col min="13569" max="13623" width="1.625" style="184" customWidth="1"/>
    <col min="13624" max="13624" width="1" style="184" customWidth="1"/>
    <col min="13625" max="13824" width="1.625" style="184"/>
    <col min="13825" max="13879" width="1.625" style="184" customWidth="1"/>
    <col min="13880" max="13880" width="1" style="184" customWidth="1"/>
    <col min="13881" max="14080" width="1.625" style="184"/>
    <col min="14081" max="14135" width="1.625" style="184" customWidth="1"/>
    <col min="14136" max="14136" width="1" style="184" customWidth="1"/>
    <col min="14137" max="14336" width="1.625" style="184"/>
    <col min="14337" max="14391" width="1.625" style="184" customWidth="1"/>
    <col min="14392" max="14392" width="1" style="184" customWidth="1"/>
    <col min="14393" max="14592" width="1.625" style="184"/>
    <col min="14593" max="14647" width="1.625" style="184" customWidth="1"/>
    <col min="14648" max="14648" width="1" style="184" customWidth="1"/>
    <col min="14649" max="14848" width="1.625" style="184"/>
    <col min="14849" max="14903" width="1.625" style="184" customWidth="1"/>
    <col min="14904" max="14904" width="1" style="184" customWidth="1"/>
    <col min="14905" max="15104" width="1.625" style="184"/>
    <col min="15105" max="15159" width="1.625" style="184" customWidth="1"/>
    <col min="15160" max="15160" width="1" style="184" customWidth="1"/>
    <col min="15161" max="15360" width="1.625" style="184"/>
    <col min="15361" max="15415" width="1.625" style="184" customWidth="1"/>
    <col min="15416" max="15416" width="1" style="184" customWidth="1"/>
    <col min="15417" max="15616" width="1.625" style="184"/>
    <col min="15617" max="15671" width="1.625" style="184" customWidth="1"/>
    <col min="15672" max="15672" width="1" style="184" customWidth="1"/>
    <col min="15673" max="15872" width="1.625" style="184"/>
    <col min="15873" max="15927" width="1.625" style="184" customWidth="1"/>
    <col min="15928" max="15928" width="1" style="184" customWidth="1"/>
    <col min="15929" max="16128" width="1.625" style="184"/>
    <col min="16129" max="16183" width="1.625" style="184" customWidth="1"/>
    <col min="16184" max="16184" width="1" style="184" customWidth="1"/>
    <col min="16185" max="16384" width="1.625" style="184"/>
  </cols>
  <sheetData>
    <row r="1" spans="2:54" ht="11.25" customHeight="1" x14ac:dyDescent="0.15">
      <c r="AK1" s="322" t="s">
        <v>104</v>
      </c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</row>
    <row r="2" spans="2:54" ht="11.25" customHeight="1" x14ac:dyDescent="0.15">
      <c r="Y2" s="321"/>
      <c r="Z2" s="321"/>
      <c r="AA2" s="321"/>
      <c r="AB2" s="321"/>
      <c r="AC2" s="321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</row>
    <row r="3" spans="2:54" ht="11.25" customHeight="1" x14ac:dyDescent="0.15">
      <c r="Y3" s="321"/>
      <c r="Z3" s="321"/>
      <c r="AA3" s="321"/>
      <c r="AB3" s="321"/>
      <c r="AC3" s="321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</row>
    <row r="4" spans="2:54" ht="11.25" customHeight="1" x14ac:dyDescent="0.15">
      <c r="G4" s="320" t="s">
        <v>105</v>
      </c>
      <c r="H4" s="320"/>
      <c r="I4" s="320"/>
      <c r="J4" s="320"/>
      <c r="K4" s="320"/>
      <c r="L4" s="320"/>
      <c r="M4" s="320"/>
      <c r="N4" s="320"/>
      <c r="Y4" s="321"/>
      <c r="Z4" s="321"/>
      <c r="AA4" s="321"/>
      <c r="AB4" s="321"/>
      <c r="AC4" s="321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</row>
    <row r="5" spans="2:54" ht="11.25" customHeight="1" x14ac:dyDescent="0.15">
      <c r="G5" s="320"/>
      <c r="H5" s="320"/>
      <c r="I5" s="320"/>
      <c r="J5" s="320"/>
      <c r="K5" s="320"/>
      <c r="L5" s="320"/>
      <c r="M5" s="320"/>
      <c r="N5" s="320"/>
      <c r="V5" s="321"/>
      <c r="W5" s="321"/>
      <c r="X5" s="321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</row>
    <row r="6" spans="2:54" ht="11.25" customHeight="1" x14ac:dyDescent="0.15">
      <c r="G6" s="320"/>
      <c r="H6" s="320"/>
      <c r="I6" s="320"/>
      <c r="J6" s="320"/>
      <c r="K6" s="320"/>
      <c r="L6" s="320"/>
      <c r="M6" s="320"/>
      <c r="N6" s="320"/>
      <c r="V6" s="321"/>
      <c r="W6" s="321"/>
      <c r="X6" s="321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</row>
    <row r="7" spans="2:54" ht="11.25" customHeight="1" x14ac:dyDescent="0.15">
      <c r="V7" s="321"/>
      <c r="W7" s="321"/>
      <c r="X7" s="321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</row>
    <row r="8" spans="2:54" ht="11.25" customHeight="1" x14ac:dyDescent="0.15">
      <c r="P8" s="321"/>
      <c r="Q8" s="321"/>
      <c r="R8" s="321"/>
      <c r="S8" s="321"/>
      <c r="T8" s="321"/>
      <c r="U8" s="321"/>
    </row>
    <row r="10" spans="2:54" ht="11.25" customHeight="1" thickBot="1" x14ac:dyDescent="0.2">
      <c r="W10" s="291"/>
      <c r="X10" s="291"/>
      <c r="AX10" s="185"/>
    </row>
    <row r="11" spans="2:54" ht="11.25" customHeight="1" x14ac:dyDescent="0.15">
      <c r="W11" s="291"/>
      <c r="X11" s="291"/>
      <c r="AH11" s="210"/>
      <c r="AI11" s="292" t="s">
        <v>106</v>
      </c>
      <c r="AJ11" s="292"/>
      <c r="AK11" s="292"/>
      <c r="AL11" s="292"/>
      <c r="AM11" s="292"/>
      <c r="AN11" s="292"/>
      <c r="AO11" s="292"/>
      <c r="AP11" s="292"/>
      <c r="AQ11" s="211"/>
      <c r="AX11" s="185"/>
    </row>
    <row r="12" spans="2:54" ht="11.25" customHeight="1" x14ac:dyDescent="0.15">
      <c r="H12" s="186"/>
      <c r="I12" s="186"/>
      <c r="J12" s="186"/>
      <c r="K12" s="186"/>
      <c r="L12" s="186"/>
      <c r="M12" s="186"/>
      <c r="T12" s="185"/>
      <c r="W12" s="291"/>
      <c r="X12" s="291"/>
      <c r="AH12" s="212"/>
      <c r="AI12" s="293"/>
      <c r="AJ12" s="293"/>
      <c r="AK12" s="293"/>
      <c r="AL12" s="293"/>
      <c r="AM12" s="293"/>
      <c r="AN12" s="293"/>
      <c r="AO12" s="293"/>
      <c r="AP12" s="293"/>
      <c r="AQ12" s="213"/>
      <c r="AX12" s="185"/>
    </row>
    <row r="13" spans="2:54" ht="11.25" customHeight="1" x14ac:dyDescent="0.15"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Q13" s="294" t="s">
        <v>107</v>
      </c>
      <c r="R13" s="294"/>
      <c r="S13" s="294"/>
      <c r="T13" s="185"/>
      <c r="W13" s="291"/>
      <c r="X13" s="291"/>
      <c r="AH13" s="212"/>
      <c r="AJ13" s="295" t="s">
        <v>108</v>
      </c>
      <c r="AK13" s="295"/>
      <c r="AL13" s="295"/>
      <c r="AM13" s="295"/>
      <c r="AQ13" s="213"/>
      <c r="AX13" s="185"/>
    </row>
    <row r="14" spans="2:54" ht="11.25" customHeight="1" thickBot="1" x14ac:dyDescent="0.2"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Q14" s="294"/>
      <c r="R14" s="294"/>
      <c r="S14" s="294"/>
      <c r="T14" s="185"/>
      <c r="AH14" s="214"/>
      <c r="AI14" s="215"/>
      <c r="AJ14" s="296"/>
      <c r="AK14" s="296"/>
      <c r="AL14" s="296"/>
      <c r="AM14" s="296"/>
      <c r="AN14" s="215"/>
      <c r="AO14" s="215"/>
      <c r="AP14" s="215"/>
      <c r="AQ14" s="216"/>
      <c r="AX14" s="185"/>
    </row>
    <row r="15" spans="2:54" ht="11.25" customHeight="1" x14ac:dyDescent="0.15"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Q15" s="294"/>
      <c r="R15" s="294"/>
      <c r="S15" s="294"/>
      <c r="T15" s="185"/>
      <c r="AX15" s="185"/>
    </row>
    <row r="16" spans="2:54" ht="11.25" customHeight="1" x14ac:dyDescent="0.15">
      <c r="B16" s="186"/>
      <c r="C16" s="288" t="s">
        <v>109</v>
      </c>
      <c r="D16" s="288"/>
      <c r="E16" s="288"/>
      <c r="F16" s="186"/>
      <c r="G16" s="186"/>
      <c r="H16" s="186"/>
      <c r="I16" s="186"/>
      <c r="J16" s="186"/>
      <c r="K16" s="186"/>
      <c r="L16" s="186"/>
      <c r="M16" s="186"/>
      <c r="Q16" s="294"/>
      <c r="R16" s="294"/>
      <c r="S16" s="294"/>
      <c r="T16" s="185"/>
      <c r="AX16" s="185"/>
    </row>
    <row r="17" spans="2:62" ht="11.25" customHeight="1" thickBot="1" x14ac:dyDescent="0.2">
      <c r="B17" s="186"/>
      <c r="C17" s="288"/>
      <c r="D17" s="288"/>
      <c r="E17" s="288"/>
      <c r="F17" s="186"/>
      <c r="G17" s="186"/>
      <c r="H17" s="186"/>
      <c r="I17" s="186"/>
      <c r="J17" s="186"/>
      <c r="K17" s="186"/>
      <c r="L17" s="186"/>
      <c r="M17" s="186"/>
      <c r="Q17" s="294"/>
      <c r="R17" s="294"/>
      <c r="S17" s="294"/>
      <c r="T17" s="185"/>
      <c r="AD17" s="187" t="s">
        <v>110</v>
      </c>
      <c r="AX17" s="185"/>
    </row>
    <row r="18" spans="2:62" ht="11.25" customHeight="1" x14ac:dyDescent="0.15">
      <c r="B18" s="186"/>
      <c r="C18" s="288"/>
      <c r="D18" s="288"/>
      <c r="E18" s="288"/>
      <c r="F18" s="186"/>
      <c r="G18" s="186"/>
      <c r="H18" s="186"/>
      <c r="I18" s="186"/>
      <c r="J18" s="186"/>
      <c r="K18" s="186"/>
      <c r="L18" s="186"/>
      <c r="M18" s="186"/>
      <c r="N18" s="289" t="s">
        <v>111</v>
      </c>
      <c r="O18" s="289"/>
      <c r="P18" s="289"/>
      <c r="Q18" s="294"/>
      <c r="R18" s="294"/>
      <c r="S18" s="294"/>
      <c r="T18" s="185"/>
      <c r="AD18" s="210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1"/>
      <c r="AX18" s="185"/>
    </row>
    <row r="19" spans="2:62" ht="11.25" customHeight="1" x14ac:dyDescent="0.15">
      <c r="B19" s="186"/>
      <c r="C19" s="288"/>
      <c r="D19" s="288"/>
      <c r="E19" s="288"/>
      <c r="F19" s="290"/>
      <c r="G19" s="290"/>
      <c r="H19" s="290"/>
      <c r="I19" s="290"/>
      <c r="J19" s="290"/>
      <c r="K19" s="290"/>
      <c r="L19" s="186"/>
      <c r="M19" s="186"/>
      <c r="N19" s="289"/>
      <c r="O19" s="289"/>
      <c r="P19" s="289"/>
      <c r="Q19" s="294"/>
      <c r="R19" s="294"/>
      <c r="S19" s="294"/>
      <c r="U19" s="188"/>
      <c r="AD19" s="212"/>
      <c r="AV19" s="213"/>
      <c r="AX19" s="185"/>
    </row>
    <row r="20" spans="2:62" ht="11.25" customHeight="1" x14ac:dyDescent="0.15">
      <c r="B20" s="186"/>
      <c r="C20" s="288"/>
      <c r="D20" s="288"/>
      <c r="E20" s="288"/>
      <c r="F20" s="290"/>
      <c r="G20" s="290"/>
      <c r="H20" s="290"/>
      <c r="I20" s="290"/>
      <c r="J20" s="290"/>
      <c r="K20" s="290"/>
      <c r="L20" s="186"/>
      <c r="M20" s="186"/>
      <c r="N20" s="289"/>
      <c r="O20" s="289"/>
      <c r="P20" s="289"/>
      <c r="Q20" s="294"/>
      <c r="R20" s="294"/>
      <c r="S20" s="294"/>
      <c r="U20" s="188"/>
      <c r="AD20" s="212"/>
      <c r="AV20" s="213"/>
      <c r="AX20" s="185"/>
    </row>
    <row r="21" spans="2:62" ht="11.25" customHeight="1" thickBot="1" x14ac:dyDescent="0.2">
      <c r="B21" s="186"/>
      <c r="C21" s="288"/>
      <c r="D21" s="288"/>
      <c r="E21" s="288"/>
      <c r="F21" s="290"/>
      <c r="G21" s="290"/>
      <c r="H21" s="290"/>
      <c r="I21" s="290"/>
      <c r="J21" s="290"/>
      <c r="K21" s="290"/>
      <c r="L21" s="186"/>
      <c r="M21" s="186"/>
      <c r="N21" s="289"/>
      <c r="O21" s="289"/>
      <c r="P21" s="289"/>
      <c r="Q21" s="294"/>
      <c r="R21" s="294"/>
      <c r="S21" s="294"/>
      <c r="U21" s="188"/>
      <c r="AB21" s="215"/>
      <c r="AC21" s="216"/>
      <c r="AD21" s="212"/>
      <c r="AV21" s="213"/>
      <c r="AX21" s="185"/>
    </row>
    <row r="22" spans="2:62" ht="11.25" customHeight="1" x14ac:dyDescent="0.15">
      <c r="B22" s="186"/>
      <c r="C22" s="288"/>
      <c r="D22" s="288"/>
      <c r="E22" s="288"/>
      <c r="F22" s="290"/>
      <c r="G22" s="290"/>
      <c r="H22" s="290"/>
      <c r="I22" s="290"/>
      <c r="J22" s="290"/>
      <c r="K22" s="290"/>
      <c r="L22" s="186"/>
      <c r="M22" s="186"/>
      <c r="Q22" s="294"/>
      <c r="R22" s="294"/>
      <c r="S22" s="294"/>
      <c r="U22" s="188"/>
      <c r="AB22" s="212"/>
      <c r="AH22" s="297" t="s">
        <v>112</v>
      </c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V22" s="213"/>
      <c r="AX22" s="185"/>
    </row>
    <row r="23" spans="2:62" ht="11.25" customHeight="1" x14ac:dyDescent="0.15">
      <c r="B23" s="186"/>
      <c r="C23" s="288"/>
      <c r="D23" s="288"/>
      <c r="E23" s="288"/>
      <c r="F23" s="186"/>
      <c r="G23" s="186"/>
      <c r="H23" s="186"/>
      <c r="I23" s="186"/>
      <c r="J23" s="186"/>
      <c r="K23" s="186"/>
      <c r="L23" s="186"/>
      <c r="M23" s="186"/>
      <c r="Q23" s="294"/>
      <c r="R23" s="294"/>
      <c r="S23" s="294"/>
      <c r="U23" s="188"/>
      <c r="AB23" s="212"/>
      <c r="AH23" s="297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V23" s="213"/>
      <c r="AX23" s="185"/>
    </row>
    <row r="24" spans="2:62" ht="11.25" customHeight="1" x14ac:dyDescent="0.15">
      <c r="B24" s="186"/>
      <c r="C24" s="288"/>
      <c r="D24" s="288"/>
      <c r="E24" s="288"/>
      <c r="F24" s="186"/>
      <c r="G24" s="186"/>
      <c r="H24" s="186"/>
      <c r="I24" s="186"/>
      <c r="J24" s="186"/>
      <c r="K24" s="186"/>
      <c r="L24" s="186"/>
      <c r="M24" s="186"/>
      <c r="Q24" s="294"/>
      <c r="R24" s="294"/>
      <c r="S24" s="294"/>
      <c r="U24" s="188"/>
      <c r="AB24" s="212"/>
      <c r="AV24" s="213"/>
      <c r="AX24" s="185"/>
    </row>
    <row r="25" spans="2:62" ht="11.25" customHeight="1" x14ac:dyDescent="0.15">
      <c r="B25" s="186"/>
      <c r="C25" s="288"/>
      <c r="D25" s="288"/>
      <c r="E25" s="288"/>
      <c r="F25" s="186"/>
      <c r="G25" s="186"/>
      <c r="H25" s="186"/>
      <c r="I25" s="186"/>
      <c r="J25" s="186"/>
      <c r="K25" s="186"/>
      <c r="L25" s="186"/>
      <c r="M25" s="186"/>
      <c r="Q25" s="294"/>
      <c r="R25" s="294"/>
      <c r="S25" s="294"/>
      <c r="U25" s="188"/>
      <c r="AB25" s="212"/>
      <c r="AV25" s="213"/>
      <c r="AX25" s="185"/>
    </row>
    <row r="26" spans="2:62" ht="11.25" customHeight="1" x14ac:dyDescent="0.15">
      <c r="B26" s="186"/>
      <c r="C26" s="288"/>
      <c r="D26" s="288"/>
      <c r="E26" s="288"/>
      <c r="F26" s="186"/>
      <c r="G26" s="186"/>
      <c r="H26" s="186"/>
      <c r="I26" s="186"/>
      <c r="J26" s="186"/>
      <c r="K26" s="186"/>
      <c r="L26" s="186"/>
      <c r="M26" s="186"/>
      <c r="Q26" s="294"/>
      <c r="R26" s="294"/>
      <c r="S26" s="294"/>
      <c r="U26" s="188"/>
      <c r="AB26" s="212"/>
      <c r="AV26" s="213"/>
      <c r="AX26" s="185"/>
    </row>
    <row r="27" spans="2:62" ht="11.25" customHeight="1" thickBot="1" x14ac:dyDescent="0.2">
      <c r="B27" s="186"/>
      <c r="C27" s="288"/>
      <c r="D27" s="288"/>
      <c r="E27" s="288"/>
      <c r="F27" s="186"/>
      <c r="G27" s="186"/>
      <c r="H27" s="186"/>
      <c r="I27" s="186"/>
      <c r="J27" s="186"/>
      <c r="K27" s="186"/>
      <c r="L27" s="186"/>
      <c r="M27" s="186"/>
      <c r="Q27" s="294"/>
      <c r="R27" s="294"/>
      <c r="S27" s="294"/>
      <c r="U27" s="188"/>
      <c r="AB27" s="214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6"/>
      <c r="AX27" s="185"/>
      <c r="BF27" s="218"/>
      <c r="BG27" s="218"/>
      <c r="BH27" s="218"/>
      <c r="BI27" s="218"/>
    </row>
    <row r="28" spans="2:62" ht="11.25" customHeight="1" thickBot="1" x14ac:dyDescent="0.2">
      <c r="B28" s="186"/>
      <c r="C28" s="288"/>
      <c r="D28" s="288"/>
      <c r="E28" s="288"/>
      <c r="F28" s="186"/>
      <c r="G28" s="186"/>
      <c r="H28" s="186"/>
      <c r="I28" s="186"/>
      <c r="J28" s="186"/>
      <c r="K28" s="186"/>
      <c r="L28" s="186"/>
      <c r="M28" s="186"/>
      <c r="Q28" s="294"/>
      <c r="R28" s="294"/>
      <c r="S28" s="294"/>
      <c r="U28" s="189"/>
      <c r="V28" s="190"/>
      <c r="W28" s="190"/>
      <c r="AA28" s="190"/>
      <c r="AB28" s="190"/>
      <c r="AC28" s="187" t="s">
        <v>110</v>
      </c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1"/>
      <c r="AY28" s="307" t="s">
        <v>113</v>
      </c>
      <c r="AZ28" s="308"/>
      <c r="BA28" s="308"/>
      <c r="BB28" s="308"/>
      <c r="BC28" s="308"/>
      <c r="BF28" s="307" t="s">
        <v>145</v>
      </c>
      <c r="BG28" s="308"/>
      <c r="BH28" s="308"/>
      <c r="BI28" s="308"/>
      <c r="BJ28" s="308"/>
    </row>
    <row r="29" spans="2:62" ht="11.25" customHeight="1" thickBot="1" x14ac:dyDescent="0.2">
      <c r="B29" s="186"/>
      <c r="C29" s="288"/>
      <c r="D29" s="288"/>
      <c r="E29" s="288"/>
      <c r="F29" s="186"/>
      <c r="G29" s="186"/>
      <c r="H29" s="186"/>
      <c r="I29" s="186"/>
      <c r="J29" s="186"/>
      <c r="K29" s="186"/>
      <c r="L29" s="186"/>
      <c r="M29" s="186"/>
      <c r="U29" s="186"/>
      <c r="V29" s="186"/>
      <c r="W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X29" s="185"/>
      <c r="AY29" s="307"/>
      <c r="AZ29" s="308"/>
      <c r="BA29" s="308"/>
      <c r="BB29" s="308"/>
      <c r="BC29" s="308"/>
      <c r="BF29" s="307"/>
      <c r="BG29" s="308"/>
      <c r="BH29" s="308"/>
      <c r="BI29" s="308"/>
      <c r="BJ29" s="308"/>
    </row>
    <row r="30" spans="2:62" ht="11.25" customHeight="1" x14ac:dyDescent="0.15">
      <c r="B30" s="186"/>
      <c r="C30" s="288"/>
      <c r="D30" s="288"/>
      <c r="E30" s="288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Z30" s="219"/>
      <c r="AA30" s="220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98" t="s">
        <v>114</v>
      </c>
      <c r="AP30" s="299"/>
      <c r="AQ30" s="299"/>
      <c r="AR30" s="299"/>
      <c r="AS30" s="299"/>
      <c r="AT30" s="300"/>
      <c r="AX30" s="185"/>
      <c r="AY30" s="307"/>
      <c r="AZ30" s="308"/>
      <c r="BA30" s="308"/>
      <c r="BB30" s="308"/>
      <c r="BC30" s="308"/>
      <c r="BF30" s="307"/>
      <c r="BG30" s="308"/>
      <c r="BH30" s="308"/>
      <c r="BI30" s="308"/>
      <c r="BJ30" s="308"/>
    </row>
    <row r="31" spans="2:62" ht="11.25" customHeight="1" x14ac:dyDescent="0.15"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301"/>
      <c r="AP31" s="302"/>
      <c r="AQ31" s="302"/>
      <c r="AR31" s="302"/>
      <c r="AS31" s="302"/>
      <c r="AT31" s="303"/>
      <c r="AX31" s="185"/>
      <c r="AY31" s="307"/>
      <c r="AZ31" s="308"/>
      <c r="BA31" s="308"/>
      <c r="BB31" s="308"/>
      <c r="BC31" s="308"/>
      <c r="BF31" s="307"/>
      <c r="BG31" s="308"/>
      <c r="BH31" s="308"/>
      <c r="BI31" s="308"/>
      <c r="BJ31" s="308"/>
    </row>
    <row r="32" spans="2:62" ht="11.25" customHeight="1" thickBot="1" x14ac:dyDescent="0.2"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AO32" s="304"/>
      <c r="AP32" s="305"/>
      <c r="AQ32" s="305"/>
      <c r="AR32" s="305"/>
      <c r="AS32" s="305"/>
      <c r="AT32" s="306"/>
      <c r="AX32" s="185"/>
      <c r="AY32" s="307"/>
      <c r="AZ32" s="308"/>
      <c r="BA32" s="308"/>
      <c r="BB32" s="308"/>
      <c r="BC32" s="308"/>
      <c r="BF32" s="307"/>
      <c r="BG32" s="308"/>
      <c r="BH32" s="308"/>
      <c r="BI32" s="308"/>
      <c r="BJ32" s="308"/>
    </row>
    <row r="33" spans="2:62" ht="11.25" customHeight="1" x14ac:dyDescent="0.15"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AX33" s="218"/>
      <c r="AY33" s="307"/>
      <c r="AZ33" s="308"/>
      <c r="BA33" s="308"/>
      <c r="BB33" s="308"/>
      <c r="BC33" s="308"/>
      <c r="BF33" s="307"/>
      <c r="BG33" s="308"/>
      <c r="BH33" s="308"/>
      <c r="BI33" s="308"/>
      <c r="BJ33" s="308"/>
    </row>
    <row r="34" spans="2:62" ht="11.25" customHeight="1" x14ac:dyDescent="0.15"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X34" s="218"/>
      <c r="AY34" s="307"/>
      <c r="AZ34" s="308"/>
      <c r="BA34" s="308"/>
      <c r="BB34" s="308"/>
      <c r="BC34" s="308"/>
      <c r="BF34" s="307"/>
      <c r="BG34" s="308"/>
      <c r="BH34" s="308"/>
      <c r="BI34" s="308"/>
      <c r="BJ34" s="308"/>
    </row>
    <row r="35" spans="2:62" ht="11.25" customHeight="1" x14ac:dyDescent="0.15"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309" t="s">
        <v>115</v>
      </c>
      <c r="P35" s="186"/>
      <c r="Q35" s="186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X35" s="221"/>
      <c r="AY35" s="307"/>
      <c r="AZ35" s="308"/>
      <c r="BA35" s="308"/>
      <c r="BB35" s="308"/>
      <c r="BC35" s="308"/>
      <c r="BF35" s="307"/>
      <c r="BG35" s="308"/>
      <c r="BH35" s="308"/>
      <c r="BI35" s="308"/>
      <c r="BJ35" s="308"/>
    </row>
    <row r="36" spans="2:62" ht="11.25" customHeight="1" x14ac:dyDescent="0.15"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310"/>
      <c r="P36" s="186"/>
      <c r="Q36" s="186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X36" s="221"/>
      <c r="AY36" s="307"/>
      <c r="AZ36" s="308"/>
      <c r="BA36" s="308"/>
      <c r="BB36" s="308"/>
      <c r="BC36" s="308"/>
      <c r="BF36" s="307"/>
      <c r="BG36" s="308"/>
      <c r="BH36" s="308"/>
      <c r="BI36" s="308"/>
      <c r="BJ36" s="308"/>
    </row>
    <row r="37" spans="2:62" ht="11.25" customHeight="1" x14ac:dyDescent="0.15"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310"/>
      <c r="P37" s="186"/>
      <c r="Q37" s="186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X37" s="221"/>
      <c r="AY37" s="307"/>
      <c r="AZ37" s="308"/>
      <c r="BA37" s="308"/>
      <c r="BB37" s="308"/>
      <c r="BC37" s="308"/>
      <c r="BF37" s="307"/>
      <c r="BG37" s="308"/>
      <c r="BH37" s="308"/>
      <c r="BI37" s="308"/>
      <c r="BJ37" s="308"/>
    </row>
    <row r="38" spans="2:62" ht="11.25" customHeight="1" x14ac:dyDescent="0.15"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310"/>
      <c r="P38" s="186"/>
      <c r="Q38" s="186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X38" s="221"/>
      <c r="AY38" s="307"/>
      <c r="AZ38" s="308"/>
      <c r="BA38" s="308"/>
      <c r="BB38" s="308"/>
      <c r="BC38" s="308"/>
      <c r="BF38" s="307"/>
      <c r="BG38" s="308"/>
      <c r="BH38" s="308"/>
      <c r="BI38" s="308"/>
      <c r="BJ38" s="308"/>
    </row>
    <row r="39" spans="2:62" ht="11.25" customHeight="1" x14ac:dyDescent="0.15"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310"/>
      <c r="P39" s="186"/>
      <c r="Q39" s="186"/>
      <c r="R39" s="192"/>
      <c r="S39" s="192"/>
      <c r="T39" s="192"/>
      <c r="U39" s="192"/>
      <c r="V39" s="192"/>
      <c r="W39" s="193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5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5"/>
      <c r="AU39" s="192"/>
      <c r="AX39" s="221"/>
      <c r="AY39" s="307"/>
      <c r="AZ39" s="308"/>
      <c r="BA39" s="308"/>
      <c r="BB39" s="308"/>
      <c r="BC39" s="308"/>
      <c r="BF39" s="307"/>
      <c r="BG39" s="308"/>
      <c r="BH39" s="308"/>
      <c r="BI39" s="308"/>
      <c r="BJ39" s="308"/>
    </row>
    <row r="40" spans="2:62" ht="11.25" customHeight="1" x14ac:dyDescent="0.15"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310"/>
      <c r="P40" s="186"/>
      <c r="Q40" s="186"/>
      <c r="R40" s="192"/>
      <c r="S40" s="192"/>
      <c r="T40" s="192"/>
      <c r="U40" s="192"/>
      <c r="V40" s="192"/>
      <c r="W40" s="196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7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7"/>
      <c r="AU40" s="192"/>
      <c r="AX40" s="221"/>
      <c r="AY40" s="307"/>
      <c r="AZ40" s="308"/>
      <c r="BA40" s="308"/>
      <c r="BB40" s="308"/>
      <c r="BC40" s="308"/>
      <c r="BF40" s="307"/>
      <c r="BG40" s="308"/>
      <c r="BH40" s="308"/>
      <c r="BI40" s="308"/>
      <c r="BJ40" s="308"/>
    </row>
    <row r="41" spans="2:62" ht="11.25" customHeight="1" x14ac:dyDescent="0.15"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310"/>
      <c r="P41" s="186"/>
      <c r="Q41" s="186"/>
      <c r="R41" s="192"/>
      <c r="S41" s="192"/>
      <c r="T41" s="192"/>
      <c r="U41" s="192"/>
      <c r="V41" s="192"/>
      <c r="W41" s="193"/>
      <c r="X41" s="194"/>
      <c r="Y41" s="194"/>
      <c r="Z41" s="195"/>
      <c r="AA41" s="192"/>
      <c r="AB41" s="192"/>
      <c r="AC41" s="192"/>
      <c r="AD41" s="192"/>
      <c r="AE41" s="192"/>
      <c r="AF41" s="192"/>
      <c r="AG41" s="192"/>
      <c r="AH41" s="197"/>
      <c r="AI41" s="192"/>
      <c r="AJ41" s="192"/>
      <c r="AK41" s="192"/>
      <c r="AL41" s="192"/>
      <c r="AM41" s="192"/>
      <c r="AN41" s="192"/>
      <c r="AO41" s="192"/>
      <c r="AP41" s="192"/>
      <c r="AQ41" s="193"/>
      <c r="AR41" s="194"/>
      <c r="AS41" s="194"/>
      <c r="AT41" s="195"/>
      <c r="AU41" s="192"/>
      <c r="AX41" s="221"/>
      <c r="AY41" s="307"/>
      <c r="AZ41" s="308"/>
      <c r="BA41" s="308"/>
      <c r="BB41" s="308"/>
      <c r="BC41" s="308"/>
      <c r="BF41" s="307"/>
      <c r="BG41" s="308"/>
      <c r="BH41" s="308"/>
      <c r="BI41" s="308"/>
      <c r="BJ41" s="308"/>
    </row>
    <row r="42" spans="2:62" ht="11.25" customHeight="1" x14ac:dyDescent="0.15"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310"/>
      <c r="P42" s="186"/>
      <c r="Q42" s="186"/>
      <c r="R42" s="192"/>
      <c r="S42" s="192"/>
      <c r="T42" s="192"/>
      <c r="U42" s="192"/>
      <c r="V42" s="192"/>
      <c r="W42" s="196"/>
      <c r="X42" s="192"/>
      <c r="Y42" s="192"/>
      <c r="Z42" s="197"/>
      <c r="AA42" s="192"/>
      <c r="AB42" s="192"/>
      <c r="AC42" s="192"/>
      <c r="AD42" s="192"/>
      <c r="AE42" s="192"/>
      <c r="AF42" s="192"/>
      <c r="AG42" s="192"/>
      <c r="AH42" s="197"/>
      <c r="AI42" s="192"/>
      <c r="AJ42" s="192"/>
      <c r="AK42" s="192"/>
      <c r="AL42" s="192"/>
      <c r="AM42" s="192"/>
      <c r="AN42" s="192"/>
      <c r="AO42" s="192"/>
      <c r="AP42" s="192"/>
      <c r="AQ42" s="196"/>
      <c r="AR42" s="192"/>
      <c r="AS42" s="192"/>
      <c r="AT42" s="197"/>
      <c r="AU42" s="192"/>
      <c r="AX42" s="221"/>
      <c r="AY42" s="307"/>
      <c r="AZ42" s="308"/>
      <c r="BA42" s="308"/>
      <c r="BB42" s="308"/>
      <c r="BC42" s="308"/>
      <c r="BF42" s="307"/>
      <c r="BG42" s="308"/>
      <c r="BH42" s="308"/>
      <c r="BI42" s="308"/>
      <c r="BJ42" s="308"/>
    </row>
    <row r="43" spans="2:62" ht="11.25" customHeight="1" thickBot="1" x14ac:dyDescent="0.2"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310"/>
      <c r="P43" s="186"/>
      <c r="Q43" s="186"/>
      <c r="R43" s="192"/>
      <c r="S43" s="192"/>
      <c r="T43" s="192"/>
      <c r="U43" s="192"/>
      <c r="V43" s="192"/>
      <c r="W43" s="198"/>
      <c r="X43" s="192"/>
      <c r="Y43" s="192"/>
      <c r="Z43" s="197"/>
      <c r="AA43" s="192"/>
      <c r="AB43" s="192"/>
      <c r="AC43" s="192"/>
      <c r="AD43" s="192"/>
      <c r="AE43" s="192"/>
      <c r="AF43" s="192"/>
      <c r="AG43" s="192"/>
      <c r="AH43" s="197"/>
      <c r="AI43" s="192"/>
      <c r="AJ43" s="192"/>
      <c r="AK43" s="192"/>
      <c r="AL43" s="192"/>
      <c r="AM43" s="192"/>
      <c r="AN43" s="192"/>
      <c r="AO43" s="192"/>
      <c r="AP43" s="192"/>
      <c r="AQ43" s="196"/>
      <c r="AR43" s="192"/>
      <c r="AS43" s="192"/>
      <c r="AT43" s="198"/>
      <c r="AU43" s="192"/>
      <c r="AX43" s="221"/>
      <c r="AY43" s="307"/>
      <c r="AZ43" s="308"/>
      <c r="BA43" s="308"/>
      <c r="BB43" s="308"/>
      <c r="BC43" s="308"/>
      <c r="BF43" s="307"/>
      <c r="BG43" s="308"/>
      <c r="BH43" s="308"/>
      <c r="BI43" s="308"/>
      <c r="BJ43" s="308"/>
    </row>
    <row r="44" spans="2:62" ht="11.25" customHeight="1" thickTop="1" x14ac:dyDescent="0.15"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310"/>
      <c r="P44" s="186"/>
      <c r="Q44" s="186"/>
      <c r="R44" s="192"/>
      <c r="S44" s="192"/>
      <c r="T44" s="192"/>
      <c r="U44" s="192"/>
      <c r="V44" s="199"/>
      <c r="W44" s="200"/>
      <c r="X44" s="192"/>
      <c r="Y44" s="192"/>
      <c r="Z44" s="197"/>
      <c r="AA44" s="192"/>
      <c r="AB44" s="192"/>
      <c r="AC44" s="192"/>
      <c r="AD44" s="192"/>
      <c r="AE44" s="192"/>
      <c r="AF44" s="192"/>
      <c r="AG44" s="192"/>
      <c r="AH44" s="197"/>
      <c r="AI44" s="192"/>
      <c r="AJ44" s="192"/>
      <c r="AK44" s="192"/>
      <c r="AL44" s="192"/>
      <c r="AM44" s="192"/>
      <c r="AN44" s="192"/>
      <c r="AO44" s="192"/>
      <c r="AP44" s="192"/>
      <c r="AQ44" s="196"/>
      <c r="AR44" s="192"/>
      <c r="AS44" s="192"/>
      <c r="AT44" s="200"/>
      <c r="AU44" s="201"/>
      <c r="AX44" s="222"/>
      <c r="AY44" s="307"/>
      <c r="AZ44" s="308"/>
      <c r="BA44" s="308"/>
      <c r="BB44" s="308"/>
      <c r="BC44" s="308"/>
      <c r="BF44" s="307"/>
      <c r="BG44" s="308"/>
      <c r="BH44" s="308"/>
      <c r="BI44" s="308"/>
      <c r="BJ44" s="308"/>
    </row>
    <row r="45" spans="2:62" ht="11.25" customHeight="1" x14ac:dyDescent="0.15"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310"/>
      <c r="P45" s="186"/>
      <c r="Q45" s="186"/>
      <c r="R45" s="192"/>
      <c r="S45" s="192"/>
      <c r="T45" s="192"/>
      <c r="U45" s="192"/>
      <c r="V45" s="202"/>
      <c r="W45" s="200"/>
      <c r="X45" s="192"/>
      <c r="Y45" s="192"/>
      <c r="Z45" s="197"/>
      <c r="AA45" s="192"/>
      <c r="AB45" s="192"/>
      <c r="AC45" s="192"/>
      <c r="AD45" s="192"/>
      <c r="AE45" s="192"/>
      <c r="AF45" s="192"/>
      <c r="AG45" s="192"/>
      <c r="AH45" s="197"/>
      <c r="AI45" s="192"/>
      <c r="AJ45" s="192"/>
      <c r="AK45" s="192"/>
      <c r="AL45" s="192"/>
      <c r="AM45" s="192"/>
      <c r="AN45" s="192"/>
      <c r="AO45" s="192"/>
      <c r="AP45" s="192"/>
      <c r="AQ45" s="196"/>
      <c r="AR45" s="192"/>
      <c r="AS45" s="192"/>
      <c r="AT45" s="200"/>
      <c r="AU45" s="203"/>
      <c r="AX45" s="222"/>
      <c r="AY45" s="307"/>
      <c r="AZ45" s="308"/>
      <c r="BA45" s="308"/>
      <c r="BB45" s="308"/>
      <c r="BC45" s="308"/>
      <c r="BF45" s="307"/>
      <c r="BG45" s="308"/>
      <c r="BH45" s="308"/>
      <c r="BI45" s="308"/>
      <c r="BJ45" s="308"/>
    </row>
    <row r="46" spans="2:62" ht="11.25" customHeight="1" thickBot="1" x14ac:dyDescent="0.2"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92"/>
      <c r="S46" s="192"/>
      <c r="T46" s="192"/>
      <c r="U46" s="192"/>
      <c r="V46" s="204"/>
      <c r="W46" s="200"/>
      <c r="X46" s="192"/>
      <c r="Y46" s="192"/>
      <c r="Z46" s="197"/>
      <c r="AA46" s="192"/>
      <c r="AB46" s="192"/>
      <c r="AC46" s="192"/>
      <c r="AD46" s="192"/>
      <c r="AE46" s="192"/>
      <c r="AF46" s="192"/>
      <c r="AG46" s="192"/>
      <c r="AH46" s="197"/>
      <c r="AI46" s="192"/>
      <c r="AJ46" s="192"/>
      <c r="AK46" s="192"/>
      <c r="AL46" s="192"/>
      <c r="AM46" s="192"/>
      <c r="AN46" s="192"/>
      <c r="AO46" s="192"/>
      <c r="AP46" s="192"/>
      <c r="AQ46" s="196"/>
      <c r="AR46" s="192"/>
      <c r="AS46" s="192"/>
      <c r="AT46" s="200"/>
      <c r="AU46" s="205"/>
      <c r="AX46" s="222"/>
      <c r="AY46" s="307"/>
      <c r="AZ46" s="308"/>
      <c r="BA46" s="308"/>
      <c r="BB46" s="308"/>
      <c r="BC46" s="308"/>
      <c r="BF46" s="307"/>
      <c r="BG46" s="308"/>
      <c r="BH46" s="308"/>
      <c r="BI46" s="308"/>
      <c r="BJ46" s="308"/>
    </row>
    <row r="47" spans="2:62" ht="11.25" customHeight="1" thickTop="1" x14ac:dyDescent="0.15"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92"/>
      <c r="S47" s="192"/>
      <c r="T47" s="192"/>
      <c r="U47" s="192"/>
      <c r="V47" s="192"/>
      <c r="W47" s="206"/>
      <c r="X47" s="192"/>
      <c r="Y47" s="192"/>
      <c r="Z47" s="197"/>
      <c r="AA47" s="192"/>
      <c r="AB47" s="192"/>
      <c r="AC47" s="192"/>
      <c r="AD47" s="192"/>
      <c r="AE47" s="192"/>
      <c r="AF47" s="192"/>
      <c r="AG47" s="192"/>
      <c r="AH47" s="197"/>
      <c r="AI47" s="192"/>
      <c r="AJ47" s="192"/>
      <c r="AK47" s="192"/>
      <c r="AL47" s="192"/>
      <c r="AM47" s="192"/>
      <c r="AN47" s="192"/>
      <c r="AO47" s="192"/>
      <c r="AP47" s="192"/>
      <c r="AQ47" s="196"/>
      <c r="AR47" s="192"/>
      <c r="AS47" s="192"/>
      <c r="AT47" s="206"/>
      <c r="AU47" s="192"/>
      <c r="AX47" s="221"/>
      <c r="AY47" s="307"/>
      <c r="AZ47" s="308"/>
      <c r="BA47" s="308"/>
      <c r="BB47" s="308"/>
      <c r="BC47" s="308"/>
      <c r="BF47" s="307"/>
      <c r="BG47" s="308"/>
      <c r="BH47" s="308"/>
      <c r="BI47" s="308"/>
      <c r="BJ47" s="308"/>
    </row>
    <row r="48" spans="2:62" ht="11.25" customHeight="1" x14ac:dyDescent="0.15"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92"/>
      <c r="S48" s="192"/>
      <c r="T48" s="192"/>
      <c r="U48" s="192"/>
      <c r="V48" s="192"/>
      <c r="W48" s="196"/>
      <c r="X48" s="192"/>
      <c r="Y48" s="192"/>
      <c r="Z48" s="197"/>
      <c r="AA48" s="192"/>
      <c r="AB48" s="192"/>
      <c r="AC48" s="192"/>
      <c r="AD48" s="192"/>
      <c r="AE48" s="192"/>
      <c r="AF48" s="192"/>
      <c r="AG48" s="192"/>
      <c r="AH48" s="197"/>
      <c r="AI48" s="192"/>
      <c r="AJ48" s="192"/>
      <c r="AK48" s="192"/>
      <c r="AL48" s="192"/>
      <c r="AM48" s="192"/>
      <c r="AN48" s="192"/>
      <c r="AO48" s="192"/>
      <c r="AP48" s="192"/>
      <c r="AQ48" s="196"/>
      <c r="AR48" s="192"/>
      <c r="AS48" s="192"/>
      <c r="AT48" s="197"/>
      <c r="AU48" s="192"/>
      <c r="AX48" s="221"/>
      <c r="AY48" s="307"/>
      <c r="AZ48" s="308"/>
      <c r="BA48" s="308"/>
      <c r="BB48" s="308"/>
      <c r="BC48" s="308"/>
      <c r="BF48" s="307"/>
      <c r="BG48" s="308"/>
      <c r="BH48" s="308"/>
      <c r="BI48" s="308"/>
      <c r="BJ48" s="308"/>
    </row>
    <row r="49" spans="2:62" ht="11.25" customHeight="1" x14ac:dyDescent="0.15"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92"/>
      <c r="S49" s="192"/>
      <c r="T49" s="192"/>
      <c r="U49" s="192"/>
      <c r="V49" s="192"/>
      <c r="W49" s="207"/>
      <c r="X49" s="208"/>
      <c r="Y49" s="208"/>
      <c r="Z49" s="209"/>
      <c r="AA49" s="192"/>
      <c r="AB49" s="192"/>
      <c r="AC49" s="192"/>
      <c r="AD49" s="192"/>
      <c r="AE49" s="192"/>
      <c r="AF49" s="192"/>
      <c r="AG49" s="192"/>
      <c r="AH49" s="197"/>
      <c r="AI49" s="192"/>
      <c r="AJ49" s="192"/>
      <c r="AK49" s="192"/>
      <c r="AL49" s="192"/>
      <c r="AM49" s="192"/>
      <c r="AN49" s="192"/>
      <c r="AO49" s="192"/>
      <c r="AP49" s="192"/>
      <c r="AQ49" s="207"/>
      <c r="AR49" s="208"/>
      <c r="AS49" s="208"/>
      <c r="AT49" s="209"/>
      <c r="AU49" s="192"/>
      <c r="AX49" s="221"/>
      <c r="AY49" s="307"/>
      <c r="AZ49" s="308"/>
      <c r="BA49" s="308"/>
      <c r="BB49" s="308"/>
      <c r="BC49" s="308"/>
      <c r="BF49" s="307"/>
      <c r="BG49" s="308"/>
      <c r="BH49" s="308"/>
      <c r="BI49" s="308"/>
      <c r="BJ49" s="308"/>
    </row>
    <row r="50" spans="2:62" ht="11.25" customHeight="1" thickBot="1" x14ac:dyDescent="0.2"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92"/>
      <c r="S50" s="192"/>
      <c r="T50" s="192"/>
      <c r="U50" s="192"/>
      <c r="V50" s="192"/>
      <c r="W50" s="196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7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7"/>
      <c r="AU50" s="192"/>
      <c r="AX50" s="221"/>
      <c r="AY50" s="307"/>
      <c r="AZ50" s="308"/>
      <c r="BA50" s="308"/>
      <c r="BB50" s="308"/>
      <c r="BC50" s="308"/>
      <c r="BF50" s="307"/>
      <c r="BG50" s="308"/>
      <c r="BH50" s="308"/>
      <c r="BI50" s="308"/>
      <c r="BJ50" s="308"/>
    </row>
    <row r="51" spans="2:62" ht="11.25" customHeight="1" x14ac:dyDescent="0.15"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92"/>
      <c r="S51" s="311" t="s">
        <v>116</v>
      </c>
      <c r="T51" s="312"/>
      <c r="U51" s="313"/>
      <c r="V51" s="192"/>
      <c r="W51" s="207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9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9"/>
      <c r="AU51" s="192"/>
      <c r="AX51" s="221"/>
      <c r="AY51" s="307"/>
      <c r="AZ51" s="308"/>
      <c r="BA51" s="308"/>
      <c r="BB51" s="308"/>
      <c r="BC51" s="308"/>
      <c r="BF51" s="307"/>
      <c r="BG51" s="308"/>
      <c r="BH51" s="308"/>
      <c r="BI51" s="308"/>
      <c r="BJ51" s="308"/>
    </row>
    <row r="52" spans="2:62" ht="11.25" customHeight="1" x14ac:dyDescent="0.15"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92"/>
      <c r="S52" s="314"/>
      <c r="T52" s="315"/>
      <c r="U52" s="316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X52" s="221"/>
      <c r="AY52" s="307"/>
      <c r="AZ52" s="308"/>
      <c r="BA52" s="308"/>
      <c r="BB52" s="308"/>
      <c r="BC52" s="308"/>
      <c r="BF52" s="307"/>
      <c r="BG52" s="308"/>
      <c r="BH52" s="308"/>
      <c r="BI52" s="308"/>
      <c r="BJ52" s="308"/>
    </row>
    <row r="53" spans="2:62" ht="11.25" customHeight="1" x14ac:dyDescent="0.15"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92"/>
      <c r="S53" s="314"/>
      <c r="T53" s="315"/>
      <c r="U53" s="316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X53" s="221"/>
      <c r="AY53" s="307"/>
      <c r="AZ53" s="308"/>
      <c r="BA53" s="308"/>
      <c r="BB53" s="308"/>
      <c r="BC53" s="308"/>
      <c r="BF53" s="307"/>
      <c r="BG53" s="308"/>
      <c r="BH53" s="308"/>
      <c r="BI53" s="308"/>
      <c r="BJ53" s="308"/>
    </row>
    <row r="54" spans="2:62" ht="11.25" customHeight="1" x14ac:dyDescent="0.15"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92"/>
      <c r="S54" s="314"/>
      <c r="T54" s="315"/>
      <c r="U54" s="316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X54" s="221"/>
      <c r="AY54" s="307"/>
      <c r="AZ54" s="308"/>
      <c r="BA54" s="308"/>
      <c r="BB54" s="308"/>
      <c r="BC54" s="308"/>
      <c r="BF54" s="307"/>
      <c r="BG54" s="308"/>
      <c r="BH54" s="308"/>
      <c r="BI54" s="308"/>
      <c r="BJ54" s="308"/>
    </row>
    <row r="55" spans="2:62" ht="11.25" customHeight="1" thickBot="1" x14ac:dyDescent="0.2"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92"/>
      <c r="S55" s="317"/>
      <c r="T55" s="318"/>
      <c r="U55" s="319"/>
      <c r="V55" s="192"/>
      <c r="W55" s="193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5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5"/>
      <c r="AU55" s="192"/>
      <c r="AX55" s="221"/>
      <c r="AY55" s="307"/>
      <c r="AZ55" s="308"/>
      <c r="BA55" s="308"/>
      <c r="BB55" s="308"/>
      <c r="BC55" s="308"/>
      <c r="BF55" s="307"/>
      <c r="BG55" s="308"/>
      <c r="BH55" s="308"/>
      <c r="BI55" s="308"/>
      <c r="BJ55" s="308"/>
    </row>
    <row r="56" spans="2:62" ht="11.25" customHeight="1" x14ac:dyDescent="0.15"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92"/>
      <c r="S56" s="192"/>
      <c r="T56" s="192"/>
      <c r="U56" s="192"/>
      <c r="V56" s="192"/>
      <c r="W56" s="196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7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7"/>
      <c r="AU56" s="192"/>
      <c r="AX56" s="221"/>
      <c r="AY56" s="307"/>
      <c r="AZ56" s="308"/>
      <c r="BA56" s="308"/>
      <c r="BB56" s="308"/>
      <c r="BC56" s="308"/>
      <c r="BF56" s="307"/>
      <c r="BG56" s="308"/>
      <c r="BH56" s="308"/>
      <c r="BI56" s="308"/>
      <c r="BJ56" s="308"/>
    </row>
    <row r="57" spans="2:62" ht="11.25" customHeight="1" x14ac:dyDescent="0.15"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92"/>
      <c r="S57" s="192"/>
      <c r="T57" s="192"/>
      <c r="U57" s="192"/>
      <c r="V57" s="192"/>
      <c r="W57" s="193"/>
      <c r="X57" s="194"/>
      <c r="Y57" s="194"/>
      <c r="Z57" s="195"/>
      <c r="AA57" s="192"/>
      <c r="AB57" s="192"/>
      <c r="AC57" s="192"/>
      <c r="AD57" s="192"/>
      <c r="AE57" s="192"/>
      <c r="AF57" s="192"/>
      <c r="AG57" s="192"/>
      <c r="AH57" s="197"/>
      <c r="AI57" s="192"/>
      <c r="AJ57" s="192"/>
      <c r="AK57" s="192"/>
      <c r="AL57" s="192"/>
      <c r="AM57" s="192"/>
      <c r="AN57" s="192"/>
      <c r="AO57" s="192"/>
      <c r="AP57" s="192"/>
      <c r="AQ57" s="193"/>
      <c r="AR57" s="194"/>
      <c r="AS57" s="194"/>
      <c r="AT57" s="195"/>
      <c r="AU57" s="192"/>
      <c r="AX57" s="221"/>
      <c r="AY57" s="307"/>
      <c r="AZ57" s="308"/>
      <c r="BA57" s="308"/>
      <c r="BB57" s="308"/>
      <c r="BC57" s="308"/>
      <c r="BF57" s="307"/>
      <c r="BG57" s="308"/>
      <c r="BH57" s="308"/>
      <c r="BI57" s="308"/>
      <c r="BJ57" s="308"/>
    </row>
    <row r="58" spans="2:62" ht="11.25" customHeight="1" x14ac:dyDescent="0.15"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92"/>
      <c r="S58" s="192"/>
      <c r="T58" s="192"/>
      <c r="U58" s="192"/>
      <c r="V58" s="192"/>
      <c r="W58" s="196"/>
      <c r="X58" s="192"/>
      <c r="Y58" s="192"/>
      <c r="Z58" s="197"/>
      <c r="AA58" s="192"/>
      <c r="AB58" s="192"/>
      <c r="AC58" s="192"/>
      <c r="AD58" s="192"/>
      <c r="AE58" s="192"/>
      <c r="AF58" s="192"/>
      <c r="AG58" s="192"/>
      <c r="AH58" s="197"/>
      <c r="AI58" s="192"/>
      <c r="AJ58" s="192"/>
      <c r="AK58" s="192"/>
      <c r="AL58" s="192"/>
      <c r="AM58" s="192"/>
      <c r="AN58" s="192"/>
      <c r="AO58" s="192"/>
      <c r="AP58" s="192"/>
      <c r="AQ58" s="196"/>
      <c r="AR58" s="192"/>
      <c r="AS58" s="192"/>
      <c r="AT58" s="197"/>
      <c r="AU58" s="192"/>
      <c r="AX58" s="221"/>
      <c r="AY58" s="307"/>
      <c r="AZ58" s="308"/>
      <c r="BA58" s="308"/>
      <c r="BB58" s="308"/>
      <c r="BC58" s="308"/>
      <c r="BF58" s="307"/>
      <c r="BG58" s="308"/>
      <c r="BH58" s="308"/>
      <c r="BI58" s="308"/>
      <c r="BJ58" s="308"/>
    </row>
    <row r="59" spans="2:62" ht="11.25" customHeight="1" thickBot="1" x14ac:dyDescent="0.2"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309" t="s">
        <v>115</v>
      </c>
      <c r="P59" s="186"/>
      <c r="Q59" s="186"/>
      <c r="R59" s="192"/>
      <c r="S59" s="192"/>
      <c r="T59" s="192"/>
      <c r="U59" s="192"/>
      <c r="V59" s="192"/>
      <c r="W59" s="198"/>
      <c r="X59" s="192"/>
      <c r="Y59" s="192"/>
      <c r="Z59" s="197"/>
      <c r="AA59" s="192"/>
      <c r="AB59" s="192"/>
      <c r="AC59" s="192"/>
      <c r="AD59" s="192"/>
      <c r="AE59" s="192"/>
      <c r="AF59" s="192"/>
      <c r="AG59" s="192"/>
      <c r="AH59" s="197"/>
      <c r="AI59" s="192"/>
      <c r="AJ59" s="192"/>
      <c r="AK59" s="192"/>
      <c r="AL59" s="192"/>
      <c r="AM59" s="192"/>
      <c r="AN59" s="192"/>
      <c r="AO59" s="192"/>
      <c r="AP59" s="192"/>
      <c r="AQ59" s="196"/>
      <c r="AR59" s="192"/>
      <c r="AS59" s="192"/>
      <c r="AT59" s="198"/>
      <c r="AU59" s="192"/>
      <c r="AX59" s="221"/>
      <c r="AY59" s="307"/>
      <c r="AZ59" s="308"/>
      <c r="BA59" s="308"/>
      <c r="BB59" s="308"/>
      <c r="BC59" s="308"/>
      <c r="BF59" s="307"/>
      <c r="BG59" s="308"/>
      <c r="BH59" s="308"/>
      <c r="BI59" s="308"/>
      <c r="BJ59" s="308"/>
    </row>
    <row r="60" spans="2:62" ht="11.25" customHeight="1" thickTop="1" x14ac:dyDescent="0.15"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310"/>
      <c r="P60" s="186"/>
      <c r="Q60" s="186"/>
      <c r="R60" s="192"/>
      <c r="S60" s="192"/>
      <c r="T60" s="192"/>
      <c r="U60" s="192"/>
      <c r="V60" s="199"/>
      <c r="W60" s="200"/>
      <c r="X60" s="192"/>
      <c r="Y60" s="192"/>
      <c r="Z60" s="197"/>
      <c r="AA60" s="192"/>
      <c r="AB60" s="192"/>
      <c r="AC60" s="192"/>
      <c r="AD60" s="192"/>
      <c r="AE60" s="192"/>
      <c r="AF60" s="192"/>
      <c r="AG60" s="192"/>
      <c r="AH60" s="197"/>
      <c r="AI60" s="192"/>
      <c r="AJ60" s="192"/>
      <c r="AK60" s="192"/>
      <c r="AL60" s="192"/>
      <c r="AM60" s="192"/>
      <c r="AN60" s="192"/>
      <c r="AO60" s="192"/>
      <c r="AP60" s="192"/>
      <c r="AQ60" s="196"/>
      <c r="AR60" s="192"/>
      <c r="AS60" s="192"/>
      <c r="AT60" s="200"/>
      <c r="AU60" s="201"/>
      <c r="AX60" s="222"/>
      <c r="AY60" s="307"/>
      <c r="AZ60" s="308"/>
      <c r="BA60" s="308"/>
      <c r="BB60" s="308"/>
      <c r="BC60" s="308"/>
      <c r="BF60" s="307"/>
      <c r="BG60" s="308"/>
      <c r="BH60" s="308"/>
      <c r="BI60" s="308"/>
      <c r="BJ60" s="308"/>
    </row>
    <row r="61" spans="2:62" ht="11.25" customHeight="1" x14ac:dyDescent="0.15"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310"/>
      <c r="P61" s="186"/>
      <c r="Q61" s="186"/>
      <c r="R61" s="192"/>
      <c r="S61" s="192"/>
      <c r="T61" s="192"/>
      <c r="U61" s="192"/>
      <c r="V61" s="202"/>
      <c r="W61" s="200"/>
      <c r="X61" s="192"/>
      <c r="Y61" s="192"/>
      <c r="Z61" s="197"/>
      <c r="AA61" s="192"/>
      <c r="AB61" s="192"/>
      <c r="AC61" s="192"/>
      <c r="AD61" s="192"/>
      <c r="AE61" s="192"/>
      <c r="AF61" s="192"/>
      <c r="AG61" s="192"/>
      <c r="AH61" s="197"/>
      <c r="AI61" s="192"/>
      <c r="AJ61" s="192"/>
      <c r="AK61" s="192"/>
      <c r="AL61" s="192"/>
      <c r="AM61" s="192"/>
      <c r="AN61" s="192"/>
      <c r="AO61" s="192"/>
      <c r="AP61" s="192"/>
      <c r="AQ61" s="196"/>
      <c r="AR61" s="192"/>
      <c r="AS61" s="192"/>
      <c r="AT61" s="200"/>
      <c r="AU61" s="203"/>
      <c r="AX61" s="222"/>
      <c r="AY61" s="307"/>
      <c r="AZ61" s="308"/>
      <c r="BA61" s="308"/>
      <c r="BB61" s="308"/>
      <c r="BC61" s="308"/>
      <c r="BF61" s="307"/>
      <c r="BG61" s="308"/>
      <c r="BH61" s="308"/>
      <c r="BI61" s="308"/>
      <c r="BJ61" s="308"/>
    </row>
    <row r="62" spans="2:62" ht="11.25" customHeight="1" thickBot="1" x14ac:dyDescent="0.2"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310"/>
      <c r="P62" s="186"/>
      <c r="Q62" s="186"/>
      <c r="R62" s="192"/>
      <c r="S62" s="192"/>
      <c r="T62" s="192"/>
      <c r="U62" s="192"/>
      <c r="V62" s="204"/>
      <c r="W62" s="200"/>
      <c r="X62" s="192"/>
      <c r="Y62" s="192"/>
      <c r="Z62" s="197"/>
      <c r="AA62" s="192"/>
      <c r="AB62" s="192"/>
      <c r="AC62" s="192"/>
      <c r="AD62" s="192"/>
      <c r="AE62" s="192"/>
      <c r="AF62" s="192"/>
      <c r="AG62" s="192"/>
      <c r="AH62" s="197"/>
      <c r="AI62" s="192"/>
      <c r="AJ62" s="192"/>
      <c r="AK62" s="192"/>
      <c r="AL62" s="192"/>
      <c r="AM62" s="192"/>
      <c r="AN62" s="192"/>
      <c r="AO62" s="192"/>
      <c r="AP62" s="192"/>
      <c r="AQ62" s="196"/>
      <c r="AR62" s="192"/>
      <c r="AS62" s="192"/>
      <c r="AT62" s="200"/>
      <c r="AU62" s="205"/>
      <c r="AX62" s="222"/>
      <c r="AY62" s="307"/>
      <c r="AZ62" s="308"/>
      <c r="BA62" s="308"/>
      <c r="BB62" s="308"/>
      <c r="BC62" s="308"/>
      <c r="BF62" s="307"/>
      <c r="BG62" s="308"/>
      <c r="BH62" s="308"/>
      <c r="BI62" s="308"/>
      <c r="BJ62" s="308"/>
    </row>
    <row r="63" spans="2:62" ht="11.25" customHeight="1" thickTop="1" x14ac:dyDescent="0.15"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310"/>
      <c r="P63" s="186"/>
      <c r="Q63" s="186"/>
      <c r="R63" s="192"/>
      <c r="S63" s="192"/>
      <c r="T63" s="192"/>
      <c r="U63" s="192"/>
      <c r="V63" s="192"/>
      <c r="W63" s="206"/>
      <c r="X63" s="192"/>
      <c r="Y63" s="192"/>
      <c r="Z63" s="197"/>
      <c r="AA63" s="192"/>
      <c r="AB63" s="192"/>
      <c r="AC63" s="192"/>
      <c r="AD63" s="192"/>
      <c r="AE63" s="192"/>
      <c r="AF63" s="192"/>
      <c r="AG63" s="192"/>
      <c r="AH63" s="197"/>
      <c r="AI63" s="192"/>
      <c r="AJ63" s="192"/>
      <c r="AK63" s="192"/>
      <c r="AL63" s="192"/>
      <c r="AM63" s="192"/>
      <c r="AN63" s="192"/>
      <c r="AO63" s="192"/>
      <c r="AP63" s="192"/>
      <c r="AQ63" s="196"/>
      <c r="AR63" s="192"/>
      <c r="AS63" s="192"/>
      <c r="AT63" s="206"/>
      <c r="AU63" s="192"/>
      <c r="AX63" s="221"/>
      <c r="AY63" s="307"/>
      <c r="AZ63" s="308"/>
      <c r="BA63" s="308"/>
      <c r="BB63" s="308"/>
      <c r="BC63" s="308"/>
      <c r="BF63" s="307"/>
      <c r="BG63" s="308"/>
      <c r="BH63" s="308"/>
      <c r="BI63" s="308"/>
      <c r="BJ63" s="308"/>
    </row>
    <row r="64" spans="2:62" ht="11.25" customHeight="1" x14ac:dyDescent="0.15"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310"/>
      <c r="P64" s="186"/>
      <c r="Q64" s="186"/>
      <c r="R64" s="192"/>
      <c r="S64" s="192"/>
      <c r="T64" s="192"/>
      <c r="U64" s="192"/>
      <c r="V64" s="192"/>
      <c r="W64" s="196"/>
      <c r="X64" s="192"/>
      <c r="Y64" s="192"/>
      <c r="Z64" s="197"/>
      <c r="AA64" s="192"/>
      <c r="AB64" s="192"/>
      <c r="AC64" s="192"/>
      <c r="AD64" s="192"/>
      <c r="AE64" s="192"/>
      <c r="AF64" s="192"/>
      <c r="AG64" s="192"/>
      <c r="AH64" s="197"/>
      <c r="AI64" s="192"/>
      <c r="AJ64" s="192"/>
      <c r="AK64" s="192"/>
      <c r="AL64" s="192"/>
      <c r="AM64" s="192"/>
      <c r="AN64" s="192"/>
      <c r="AO64" s="192"/>
      <c r="AP64" s="192"/>
      <c r="AQ64" s="196"/>
      <c r="AR64" s="192"/>
      <c r="AS64" s="192"/>
      <c r="AT64" s="197"/>
      <c r="AU64" s="192"/>
      <c r="AX64" s="221"/>
      <c r="AY64" s="307"/>
      <c r="AZ64" s="308"/>
      <c r="BA64" s="308"/>
      <c r="BB64" s="308"/>
      <c r="BC64" s="308"/>
      <c r="BF64" s="307"/>
      <c r="BG64" s="308"/>
      <c r="BH64" s="308"/>
      <c r="BI64" s="308"/>
      <c r="BJ64" s="308"/>
    </row>
    <row r="65" spans="2:62" ht="11.25" customHeight="1" x14ac:dyDescent="0.15"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310"/>
      <c r="P65" s="186"/>
      <c r="Q65" s="186"/>
      <c r="R65" s="192"/>
      <c r="S65" s="192"/>
      <c r="T65" s="192"/>
      <c r="U65" s="192"/>
      <c r="V65" s="192"/>
      <c r="W65" s="207"/>
      <c r="X65" s="208"/>
      <c r="Y65" s="208"/>
      <c r="Z65" s="209"/>
      <c r="AA65" s="192"/>
      <c r="AB65" s="192"/>
      <c r="AC65" s="192"/>
      <c r="AD65" s="192"/>
      <c r="AE65" s="192"/>
      <c r="AF65" s="192"/>
      <c r="AG65" s="192"/>
      <c r="AH65" s="197"/>
      <c r="AI65" s="192"/>
      <c r="AJ65" s="192"/>
      <c r="AK65" s="192"/>
      <c r="AL65" s="192"/>
      <c r="AM65" s="192"/>
      <c r="AN65" s="192"/>
      <c r="AO65" s="192"/>
      <c r="AP65" s="192"/>
      <c r="AQ65" s="207"/>
      <c r="AR65" s="208"/>
      <c r="AS65" s="208"/>
      <c r="AT65" s="209"/>
      <c r="AU65" s="192"/>
      <c r="AX65" s="221"/>
      <c r="AY65" s="307"/>
      <c r="AZ65" s="308"/>
      <c r="BA65" s="308"/>
      <c r="BB65" s="308"/>
      <c r="BC65" s="308"/>
      <c r="BF65" s="307"/>
      <c r="BG65" s="308"/>
      <c r="BH65" s="308"/>
      <c r="BI65" s="308"/>
      <c r="BJ65" s="308"/>
    </row>
    <row r="66" spans="2:62" ht="11.25" customHeight="1" x14ac:dyDescent="0.15"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310"/>
      <c r="P66" s="186"/>
      <c r="Q66" s="186"/>
      <c r="R66" s="192"/>
      <c r="S66" s="192"/>
      <c r="T66" s="192"/>
      <c r="U66" s="192"/>
      <c r="V66" s="192"/>
      <c r="W66" s="196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7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7"/>
      <c r="AU66" s="192"/>
      <c r="AX66" s="221"/>
      <c r="AY66" s="307"/>
      <c r="AZ66" s="308"/>
      <c r="BA66" s="308"/>
      <c r="BB66" s="308"/>
      <c r="BC66" s="308"/>
      <c r="BF66" s="307"/>
      <c r="BG66" s="308"/>
      <c r="BH66" s="308"/>
      <c r="BI66" s="308"/>
      <c r="BJ66" s="308"/>
    </row>
    <row r="67" spans="2:62" ht="11.25" customHeight="1" x14ac:dyDescent="0.15"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310"/>
      <c r="P67" s="186"/>
      <c r="Q67" s="186"/>
      <c r="R67" s="192"/>
      <c r="S67" s="192"/>
      <c r="T67" s="192"/>
      <c r="U67" s="192"/>
      <c r="V67" s="192"/>
      <c r="W67" s="207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9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9"/>
      <c r="AU67" s="192"/>
      <c r="AX67" s="221"/>
      <c r="AY67" s="307"/>
      <c r="AZ67" s="308"/>
      <c r="BA67" s="308"/>
      <c r="BB67" s="308"/>
      <c r="BC67" s="308"/>
      <c r="BF67" s="307"/>
      <c r="BG67" s="308"/>
      <c r="BH67" s="308"/>
      <c r="BI67" s="308"/>
      <c r="BJ67" s="308"/>
    </row>
    <row r="68" spans="2:62" ht="11.25" customHeight="1" x14ac:dyDescent="0.15"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310"/>
      <c r="P68" s="186"/>
      <c r="Q68" s="186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X68" s="221"/>
      <c r="AY68" s="307"/>
      <c r="AZ68" s="308"/>
      <c r="BA68" s="308"/>
      <c r="BB68" s="308"/>
      <c r="BC68" s="308"/>
      <c r="BF68" s="307"/>
      <c r="BG68" s="308"/>
      <c r="BH68" s="308"/>
      <c r="BI68" s="308"/>
      <c r="BJ68" s="308"/>
    </row>
    <row r="69" spans="2:62" ht="11.25" customHeight="1" x14ac:dyDescent="0.15"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310"/>
      <c r="P69" s="186"/>
      <c r="Q69" s="186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X69" s="221"/>
      <c r="AY69" s="307"/>
      <c r="AZ69" s="308"/>
      <c r="BA69" s="308"/>
      <c r="BB69" s="308"/>
      <c r="BC69" s="308"/>
      <c r="BF69" s="307"/>
      <c r="BG69" s="308"/>
      <c r="BH69" s="308"/>
      <c r="BI69" s="308"/>
      <c r="BJ69" s="308"/>
    </row>
    <row r="70" spans="2:62" ht="11.25" customHeight="1" x14ac:dyDescent="0.15"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X70" s="221"/>
      <c r="AY70" s="307"/>
      <c r="AZ70" s="308"/>
      <c r="BA70" s="308"/>
      <c r="BB70" s="308"/>
      <c r="BC70" s="308"/>
      <c r="BF70" s="307"/>
      <c r="BG70" s="308"/>
      <c r="BH70" s="308"/>
      <c r="BI70" s="308"/>
      <c r="BJ70" s="308"/>
    </row>
    <row r="71" spans="2:62" ht="11.25" customHeight="1" x14ac:dyDescent="0.15"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X71" s="221"/>
      <c r="AY71" s="307"/>
      <c r="AZ71" s="308"/>
      <c r="BA71" s="308"/>
      <c r="BB71" s="308"/>
      <c r="BC71" s="308"/>
      <c r="BF71" s="307"/>
      <c r="BG71" s="308"/>
      <c r="BH71" s="308"/>
      <c r="BI71" s="308"/>
      <c r="BJ71" s="308"/>
    </row>
    <row r="72" spans="2:62" ht="11.25" customHeight="1" x14ac:dyDescent="0.15"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X72" s="221"/>
      <c r="AY72" s="307"/>
      <c r="AZ72" s="308"/>
      <c r="BA72" s="308"/>
      <c r="BB72" s="308"/>
      <c r="BC72" s="308"/>
      <c r="BF72" s="307"/>
      <c r="BG72" s="308"/>
      <c r="BH72" s="308"/>
      <c r="BI72" s="308"/>
      <c r="BJ72" s="308"/>
    </row>
    <row r="73" spans="2:62" ht="11.25" customHeight="1" thickBot="1" x14ac:dyDescent="0.2"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223"/>
    </row>
    <row r="74" spans="2:62" ht="2.25" customHeight="1" x14ac:dyDescent="0.15"/>
  </sheetData>
  <mergeCells count="19">
    <mergeCell ref="BF28:BJ72"/>
    <mergeCell ref="O35:O45"/>
    <mergeCell ref="S51:U55"/>
    <mergeCell ref="O59:O69"/>
    <mergeCell ref="G4:N6"/>
    <mergeCell ref="V5:X7"/>
    <mergeCell ref="P8:U8"/>
    <mergeCell ref="AK1:BB7"/>
    <mergeCell ref="Y2:AC4"/>
    <mergeCell ref="AY28:BC72"/>
    <mergeCell ref="C16:E30"/>
    <mergeCell ref="N18:P21"/>
    <mergeCell ref="F19:K22"/>
    <mergeCell ref="W10:X13"/>
    <mergeCell ref="AI11:AP12"/>
    <mergeCell ref="Q13:S28"/>
    <mergeCell ref="AJ13:AM14"/>
    <mergeCell ref="AH22:AS23"/>
    <mergeCell ref="AO30:AT32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H17" sqref="H17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41" customWidth="1"/>
    <col min="6" max="6" width="15.625" customWidth="1"/>
    <col min="7" max="7" width="2.625" customWidth="1"/>
    <col min="8" max="8" width="15.625" customWidth="1"/>
    <col min="9" max="9" width="4.625" style="41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47</v>
      </c>
      <c r="C1" s="179" t="s">
        <v>127</v>
      </c>
    </row>
    <row r="2" spans="1:14" x14ac:dyDescent="0.15">
      <c r="B2" t="s">
        <v>48</v>
      </c>
      <c r="C2" s="84">
        <v>44170</v>
      </c>
    </row>
    <row r="3" spans="1:14" x14ac:dyDescent="0.15">
      <c r="B3" t="s">
        <v>49</v>
      </c>
      <c r="C3" s="83" t="s">
        <v>103</v>
      </c>
    </row>
    <row r="4" spans="1:14" x14ac:dyDescent="0.15">
      <c r="B4" t="s">
        <v>50</v>
      </c>
      <c r="C4" s="183" t="s">
        <v>117</v>
      </c>
    </row>
    <row r="5" spans="1:14" x14ac:dyDescent="0.15">
      <c r="B5" t="s">
        <v>52</v>
      </c>
      <c r="C5" s="85" t="s">
        <v>53</v>
      </c>
    </row>
    <row r="6" spans="1:14" x14ac:dyDescent="0.15">
      <c r="I6" s="83" t="s">
        <v>51</v>
      </c>
    </row>
    <row r="7" spans="1:14" x14ac:dyDescent="0.15">
      <c r="A7" s="171"/>
      <c r="C7" t="s">
        <v>29</v>
      </c>
      <c r="F7" t="s">
        <v>23</v>
      </c>
      <c r="I7" s="173"/>
      <c r="J7" s="174"/>
    </row>
    <row r="8" spans="1:14" x14ac:dyDescent="0.15">
      <c r="A8" s="172" t="s">
        <v>95</v>
      </c>
      <c r="B8" s="175">
        <v>1</v>
      </c>
      <c r="C8" s="79" t="s">
        <v>128</v>
      </c>
      <c r="D8" s="80" t="s">
        <v>102</v>
      </c>
      <c r="E8" s="121" t="s">
        <v>6</v>
      </c>
      <c r="F8" s="122">
        <f>COUNTIF($E$24:$L$31,C8)</f>
        <v>2</v>
      </c>
      <c r="G8" s="123">
        <f>SUM(M8:N8)</f>
        <v>1</v>
      </c>
      <c r="H8" s="123"/>
      <c r="I8" s="180" t="s">
        <v>102</v>
      </c>
      <c r="J8" s="7" t="s">
        <v>128</v>
      </c>
      <c r="K8" s="7"/>
      <c r="L8" s="7" t="s">
        <v>128</v>
      </c>
      <c r="M8">
        <f>COUNTIF($D$24:$D$31,C8)</f>
        <v>1</v>
      </c>
      <c r="N8">
        <f>COUNTIF($M$24:$M$31,C8)</f>
        <v>0</v>
      </c>
    </row>
    <row r="9" spans="1:14" x14ac:dyDescent="0.15">
      <c r="A9" s="172" t="s">
        <v>95</v>
      </c>
      <c r="B9" s="175">
        <v>2</v>
      </c>
      <c r="C9" s="7" t="s">
        <v>129</v>
      </c>
      <c r="D9" s="80" t="s">
        <v>45</v>
      </c>
      <c r="E9" s="121" t="s">
        <v>6</v>
      </c>
      <c r="F9" s="122">
        <f t="shared" ref="F9:F19" si="0">COUNTIF($E$24:$L$31,C9)</f>
        <v>2</v>
      </c>
      <c r="G9" s="123">
        <f t="shared" ref="G9:G19" si="1">SUM(M9:N9)</f>
        <v>1</v>
      </c>
      <c r="H9" s="124"/>
      <c r="I9" s="181" t="s">
        <v>45</v>
      </c>
      <c r="J9" s="7" t="s">
        <v>129</v>
      </c>
      <c r="K9" s="7"/>
      <c r="L9" s="7" t="s">
        <v>129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72"/>
      <c r="B10" s="175">
        <v>3</v>
      </c>
      <c r="C10" s="79" t="s">
        <v>141</v>
      </c>
      <c r="D10" s="80" t="s">
        <v>122</v>
      </c>
      <c r="E10" s="121" t="s">
        <v>6</v>
      </c>
      <c r="F10" s="122">
        <f t="shared" si="0"/>
        <v>2</v>
      </c>
      <c r="G10" s="123">
        <f t="shared" si="1"/>
        <v>1</v>
      </c>
      <c r="H10" s="124"/>
      <c r="I10" s="181" t="s">
        <v>45</v>
      </c>
      <c r="J10" s="7" t="s">
        <v>131</v>
      </c>
      <c r="K10" s="7"/>
      <c r="L10" s="7" t="s">
        <v>131</v>
      </c>
      <c r="M10">
        <f t="shared" si="2"/>
        <v>1</v>
      </c>
      <c r="N10">
        <f t="shared" si="3"/>
        <v>0</v>
      </c>
    </row>
    <row r="11" spans="1:14" x14ac:dyDescent="0.15">
      <c r="A11" s="172" t="s">
        <v>95</v>
      </c>
      <c r="B11" s="175">
        <v>4</v>
      </c>
      <c r="C11" s="79" t="s">
        <v>134</v>
      </c>
      <c r="D11" s="80" t="s">
        <v>140</v>
      </c>
      <c r="E11" s="121" t="s">
        <v>12</v>
      </c>
      <c r="F11" s="122">
        <f t="shared" si="0"/>
        <v>2</v>
      </c>
      <c r="G11" s="123">
        <f t="shared" si="1"/>
        <v>1</v>
      </c>
      <c r="H11" s="124"/>
      <c r="I11" s="181" t="s">
        <v>101</v>
      </c>
      <c r="J11" s="7" t="s">
        <v>130</v>
      </c>
      <c r="K11" s="7"/>
      <c r="L11" s="7" t="s">
        <v>130</v>
      </c>
      <c r="M11">
        <f t="shared" si="2"/>
        <v>0</v>
      </c>
      <c r="N11">
        <f t="shared" si="3"/>
        <v>1</v>
      </c>
    </row>
    <row r="12" spans="1:14" x14ac:dyDescent="0.15">
      <c r="A12" s="172" t="s">
        <v>95</v>
      </c>
      <c r="B12" s="175">
        <v>5</v>
      </c>
      <c r="C12" s="79" t="s">
        <v>142</v>
      </c>
      <c r="D12" s="80" t="s">
        <v>123</v>
      </c>
      <c r="E12" s="121" t="s">
        <v>12</v>
      </c>
      <c r="F12" s="122">
        <f t="shared" si="0"/>
        <v>2</v>
      </c>
      <c r="G12" s="123">
        <f t="shared" si="1"/>
        <v>1</v>
      </c>
      <c r="H12" s="124"/>
      <c r="I12" s="181" t="s">
        <v>101</v>
      </c>
      <c r="J12" s="7" t="s">
        <v>132</v>
      </c>
      <c r="K12" s="7"/>
      <c r="L12" s="7" t="s">
        <v>132</v>
      </c>
      <c r="M12">
        <f t="shared" si="2"/>
        <v>0</v>
      </c>
      <c r="N12">
        <f t="shared" si="3"/>
        <v>1</v>
      </c>
    </row>
    <row r="13" spans="1:14" x14ac:dyDescent="0.15">
      <c r="A13" s="172"/>
      <c r="B13" s="175">
        <v>6</v>
      </c>
      <c r="C13" s="79" t="s">
        <v>144</v>
      </c>
      <c r="D13" s="80" t="s">
        <v>118</v>
      </c>
      <c r="E13" s="121" t="s">
        <v>12</v>
      </c>
      <c r="F13" s="122">
        <f t="shared" si="0"/>
        <v>2</v>
      </c>
      <c r="G13" s="123">
        <f t="shared" si="1"/>
        <v>1</v>
      </c>
      <c r="H13" s="123"/>
      <c r="I13" s="181" t="s">
        <v>118</v>
      </c>
      <c r="J13" s="7" t="s">
        <v>133</v>
      </c>
      <c r="K13" s="7"/>
      <c r="L13" s="7" t="s">
        <v>133</v>
      </c>
      <c r="M13">
        <f t="shared" si="2"/>
        <v>0</v>
      </c>
      <c r="N13">
        <f t="shared" si="3"/>
        <v>1</v>
      </c>
    </row>
    <row r="14" spans="1:14" x14ac:dyDescent="0.15">
      <c r="A14" s="172" t="s">
        <v>96</v>
      </c>
      <c r="B14" s="175">
        <v>7</v>
      </c>
      <c r="C14" s="7" t="s">
        <v>131</v>
      </c>
      <c r="D14" s="80" t="s">
        <v>119</v>
      </c>
      <c r="E14" s="121" t="s">
        <v>5</v>
      </c>
      <c r="F14" s="122">
        <f t="shared" si="0"/>
        <v>2</v>
      </c>
      <c r="G14" s="123">
        <f t="shared" si="1"/>
        <v>1</v>
      </c>
      <c r="H14" s="124"/>
      <c r="I14" s="181" t="s">
        <v>140</v>
      </c>
      <c r="J14" s="7" t="s">
        <v>134</v>
      </c>
      <c r="K14" s="7"/>
      <c r="L14" s="7" t="s">
        <v>134</v>
      </c>
      <c r="M14">
        <f t="shared" si="2"/>
        <v>1</v>
      </c>
      <c r="N14">
        <f t="shared" si="3"/>
        <v>0</v>
      </c>
    </row>
    <row r="15" spans="1:14" x14ac:dyDescent="0.15">
      <c r="A15" s="172"/>
      <c r="B15" s="175">
        <v>8</v>
      </c>
      <c r="C15" s="79" t="s">
        <v>143</v>
      </c>
      <c r="D15" s="80" t="s">
        <v>101</v>
      </c>
      <c r="E15" s="121" t="s">
        <v>5</v>
      </c>
      <c r="F15" s="122">
        <f t="shared" si="0"/>
        <v>2</v>
      </c>
      <c r="G15" s="123">
        <f t="shared" si="1"/>
        <v>1</v>
      </c>
      <c r="H15" s="123"/>
      <c r="I15" s="181" t="s">
        <v>140</v>
      </c>
      <c r="J15" s="7" t="s">
        <v>135</v>
      </c>
      <c r="K15" s="7"/>
      <c r="L15" s="7" t="s">
        <v>135</v>
      </c>
      <c r="M15">
        <f t="shared" si="2"/>
        <v>1</v>
      </c>
      <c r="N15">
        <f t="shared" si="3"/>
        <v>0</v>
      </c>
    </row>
    <row r="16" spans="1:14" x14ac:dyDescent="0.15">
      <c r="A16" s="172"/>
      <c r="B16" s="175">
        <v>9</v>
      </c>
      <c r="C16" s="79" t="s">
        <v>136</v>
      </c>
      <c r="D16" s="80" t="s">
        <v>102</v>
      </c>
      <c r="E16" s="121" t="s">
        <v>5</v>
      </c>
      <c r="F16" s="122">
        <f t="shared" si="0"/>
        <v>2</v>
      </c>
      <c r="G16" s="123">
        <f t="shared" si="1"/>
        <v>1</v>
      </c>
      <c r="H16" s="123"/>
      <c r="I16" s="182" t="s">
        <v>102</v>
      </c>
      <c r="J16" s="7" t="s">
        <v>136</v>
      </c>
      <c r="K16" s="7"/>
      <c r="L16" s="7" t="s">
        <v>136</v>
      </c>
      <c r="M16">
        <f t="shared" si="2"/>
        <v>1</v>
      </c>
      <c r="N16">
        <f t="shared" si="3"/>
        <v>0</v>
      </c>
    </row>
    <row r="17" spans="1:14" x14ac:dyDescent="0.15">
      <c r="A17" s="172" t="s">
        <v>96</v>
      </c>
      <c r="B17" s="123">
        <v>10</v>
      </c>
      <c r="C17" s="79" t="s">
        <v>120</v>
      </c>
      <c r="D17" s="80" t="s">
        <v>119</v>
      </c>
      <c r="E17" s="121" t="s">
        <v>22</v>
      </c>
      <c r="F17" s="122">
        <f t="shared" si="0"/>
        <v>2</v>
      </c>
      <c r="G17" s="123">
        <f t="shared" si="1"/>
        <v>1</v>
      </c>
      <c r="H17" s="123"/>
      <c r="I17" s="182" t="s">
        <v>118</v>
      </c>
      <c r="J17" s="7" t="s">
        <v>137</v>
      </c>
      <c r="K17" s="7"/>
      <c r="L17" s="7" t="s">
        <v>137</v>
      </c>
      <c r="M17">
        <f t="shared" si="2"/>
        <v>0</v>
      </c>
      <c r="N17">
        <f t="shared" si="3"/>
        <v>1</v>
      </c>
    </row>
    <row r="18" spans="1:14" x14ac:dyDescent="0.15">
      <c r="A18" s="172"/>
      <c r="B18" s="123">
        <v>11</v>
      </c>
      <c r="C18" s="79" t="s">
        <v>121</v>
      </c>
      <c r="D18" s="80" t="s">
        <v>122</v>
      </c>
      <c r="E18" s="121" t="s">
        <v>22</v>
      </c>
      <c r="F18" s="122">
        <f t="shared" si="0"/>
        <v>2</v>
      </c>
      <c r="G18" s="123">
        <f t="shared" si="1"/>
        <v>1</v>
      </c>
      <c r="H18" s="123"/>
      <c r="I18" s="182" t="s">
        <v>118</v>
      </c>
      <c r="J18" s="7" t="s">
        <v>138</v>
      </c>
      <c r="K18" s="7"/>
      <c r="L18" s="7" t="s">
        <v>138</v>
      </c>
      <c r="M18">
        <f t="shared" si="2"/>
        <v>0</v>
      </c>
      <c r="N18">
        <f t="shared" si="3"/>
        <v>1</v>
      </c>
    </row>
    <row r="19" spans="1:14" x14ac:dyDescent="0.15">
      <c r="A19" s="172"/>
      <c r="B19" s="123">
        <v>12</v>
      </c>
      <c r="C19" s="7" t="s">
        <v>135</v>
      </c>
      <c r="D19" s="80" t="s">
        <v>140</v>
      </c>
      <c r="E19" s="121" t="s">
        <v>22</v>
      </c>
      <c r="F19" s="122">
        <f t="shared" si="0"/>
        <v>2</v>
      </c>
      <c r="G19" s="123">
        <f t="shared" si="1"/>
        <v>1</v>
      </c>
      <c r="H19" s="123"/>
      <c r="I19" s="170" t="s">
        <v>97</v>
      </c>
      <c r="J19" s="7" t="s">
        <v>139</v>
      </c>
      <c r="K19" s="7"/>
      <c r="L19" s="7" t="s">
        <v>139</v>
      </c>
      <c r="M19">
        <f t="shared" si="2"/>
        <v>0</v>
      </c>
      <c r="N19">
        <f>COUNTIF($M$24:$M$31,C19)</f>
        <v>1</v>
      </c>
    </row>
    <row r="20" spans="1:14" x14ac:dyDescent="0.15">
      <c r="A20" s="171"/>
      <c r="I20" s="82"/>
      <c r="J20" s="7"/>
    </row>
    <row r="21" spans="1:14" x14ac:dyDescent="0.15">
      <c r="I21" s="82"/>
      <c r="J21" s="7"/>
    </row>
    <row r="23" spans="1:14" x14ac:dyDescent="0.15">
      <c r="D23" t="s">
        <v>56</v>
      </c>
      <c r="F23" t="s">
        <v>57</v>
      </c>
      <c r="J23" t="s">
        <v>58</v>
      </c>
      <c r="M23" t="s">
        <v>56</v>
      </c>
    </row>
    <row r="24" spans="1:14" x14ac:dyDescent="0.15">
      <c r="D24" t="str">
        <f>C14</f>
        <v>社FCジュニアB</v>
      </c>
      <c r="E24" s="41" t="s">
        <v>6</v>
      </c>
      <c r="F24" t="str">
        <f>C8</f>
        <v>猪名川FC</v>
      </c>
      <c r="H24" t="str">
        <f>C9</f>
        <v>社FCジュニアA</v>
      </c>
      <c r="I24" s="41" t="s">
        <v>12</v>
      </c>
      <c r="J24" t="str">
        <f>C11</f>
        <v>クリアティーバー尼崎</v>
      </c>
      <c r="L24" t="str">
        <f>C12</f>
        <v>センアーノ神戸A</v>
      </c>
      <c r="M24" t="str">
        <f>C17</f>
        <v>旭FCジュニア</v>
      </c>
    </row>
    <row r="25" spans="1:14" x14ac:dyDescent="0.15">
      <c r="D25" t="str">
        <f>C8</f>
        <v>猪名川FC</v>
      </c>
      <c r="E25" s="41" t="s">
        <v>5</v>
      </c>
      <c r="F25" t="str">
        <f>C14</f>
        <v>社FCジュニアB</v>
      </c>
      <c r="H25" t="str">
        <f>C15</f>
        <v>センアーノ神戸B</v>
      </c>
      <c r="I25" s="41" t="s">
        <v>22</v>
      </c>
      <c r="J25" t="str">
        <f>C17</f>
        <v>旭FCジュニア</v>
      </c>
      <c r="L25" t="str">
        <f>C18</f>
        <v>安室SC</v>
      </c>
      <c r="M25" t="str">
        <f>C11</f>
        <v>クリアティーバー尼崎</v>
      </c>
    </row>
    <row r="26" spans="1:14" x14ac:dyDescent="0.15">
      <c r="D26" t="str">
        <f>C15</f>
        <v>センアーノ神戸B</v>
      </c>
      <c r="E26" s="41" t="s">
        <v>6</v>
      </c>
      <c r="F26" t="str">
        <f>C8</f>
        <v>猪名川FC</v>
      </c>
      <c r="H26" t="str">
        <f>C10</f>
        <v>大塩SC</v>
      </c>
      <c r="I26" s="41" t="s">
        <v>12</v>
      </c>
      <c r="J26" t="str">
        <f>C11</f>
        <v>クリアティーバー尼崎</v>
      </c>
      <c r="L26" t="str">
        <f>C13</f>
        <v>香寺SC</v>
      </c>
      <c r="M26" t="str">
        <f>C18</f>
        <v>安室SC</v>
      </c>
    </row>
    <row r="27" spans="1:14" x14ac:dyDescent="0.15">
      <c r="D27" t="str">
        <f>C9</f>
        <v>社FCジュニアA</v>
      </c>
      <c r="E27" s="41" t="s">
        <v>5</v>
      </c>
      <c r="F27" t="str">
        <f>C14</f>
        <v>社FCジュニアB</v>
      </c>
      <c r="H27" t="str">
        <f>C16</f>
        <v>伊丹池尻キッカーズ</v>
      </c>
      <c r="I27" s="41" t="s">
        <v>22</v>
      </c>
      <c r="J27" t="str">
        <f>C17</f>
        <v>旭FCジュニア</v>
      </c>
      <c r="L27" t="str">
        <f>C19</f>
        <v>小田FC</v>
      </c>
      <c r="M27" t="str">
        <f>C12</f>
        <v>センアーノ神戸A</v>
      </c>
    </row>
    <row r="28" spans="1:14" x14ac:dyDescent="0.15">
      <c r="B28" s="144" t="s">
        <v>92</v>
      </c>
      <c r="C28" s="144" t="s">
        <v>98</v>
      </c>
      <c r="D28" t="str">
        <f>C16</f>
        <v>伊丹池尻キッカーズ</v>
      </c>
      <c r="E28" s="41" t="s">
        <v>6</v>
      </c>
      <c r="F28" t="str">
        <f>C9</f>
        <v>社FCジュニアA</v>
      </c>
      <c r="H28" t="str">
        <f>C10</f>
        <v>大塩SC</v>
      </c>
      <c r="I28" s="41" t="s">
        <v>12</v>
      </c>
      <c r="J28" t="str">
        <f>C12</f>
        <v>センアーノ神戸A</v>
      </c>
      <c r="L28" t="str">
        <f>C13</f>
        <v>香寺SC</v>
      </c>
      <c r="M28" t="str">
        <f>C19</f>
        <v>小田FC</v>
      </c>
    </row>
    <row r="29" spans="1:14" x14ac:dyDescent="0.15">
      <c r="B29" s="144" t="s">
        <v>93</v>
      </c>
      <c r="C29" s="144" t="s">
        <v>98</v>
      </c>
      <c r="D29" t="str">
        <f>C10</f>
        <v>大塩SC</v>
      </c>
      <c r="E29" s="41" t="s">
        <v>5</v>
      </c>
      <c r="F29" t="str">
        <f>C15</f>
        <v>センアーノ神戸B</v>
      </c>
      <c r="H29" t="str">
        <f>C16</f>
        <v>伊丹池尻キッカーズ</v>
      </c>
      <c r="I29" s="41" t="s">
        <v>22</v>
      </c>
      <c r="J29" t="str">
        <f>C18</f>
        <v>安室SC</v>
      </c>
      <c r="L29" t="str">
        <f>C19</f>
        <v>小田FC</v>
      </c>
      <c r="M29" t="str">
        <f>C13</f>
        <v>香寺SC</v>
      </c>
    </row>
    <row r="30" spans="1:14" x14ac:dyDescent="0.15">
      <c r="B30" s="144" t="s">
        <v>94</v>
      </c>
      <c r="C30" s="144" t="s">
        <v>99</v>
      </c>
    </row>
    <row r="32" spans="1:14" x14ac:dyDescent="0.15">
      <c r="A32" s="146" t="s">
        <v>88</v>
      </c>
      <c r="B32" s="145">
        <v>1</v>
      </c>
      <c r="C32" s="145" t="s">
        <v>99</v>
      </c>
    </row>
    <row r="33" spans="1:3" x14ac:dyDescent="0.15">
      <c r="A33" s="146" t="s">
        <v>88</v>
      </c>
      <c r="B33" s="147">
        <v>2</v>
      </c>
      <c r="C33" s="145" t="s">
        <v>99</v>
      </c>
    </row>
    <row r="34" spans="1:3" x14ac:dyDescent="0.15">
      <c r="A34" s="146" t="s">
        <v>88</v>
      </c>
      <c r="B34" s="147">
        <v>3</v>
      </c>
      <c r="C34" s="145" t="s">
        <v>99</v>
      </c>
    </row>
    <row r="35" spans="1:3" x14ac:dyDescent="0.15">
      <c r="A35" s="148" t="s">
        <v>89</v>
      </c>
      <c r="B35" s="143">
        <v>1</v>
      </c>
      <c r="C35" s="144" t="s">
        <v>99</v>
      </c>
    </row>
    <row r="36" spans="1:3" x14ac:dyDescent="0.15">
      <c r="A36" s="148" t="s">
        <v>89</v>
      </c>
      <c r="B36" s="143">
        <v>2</v>
      </c>
      <c r="C36" s="144" t="s">
        <v>99</v>
      </c>
    </row>
    <row r="37" spans="1:3" x14ac:dyDescent="0.15">
      <c r="A37" s="148" t="s">
        <v>89</v>
      </c>
      <c r="B37" s="143">
        <v>3</v>
      </c>
      <c r="C37" s="144" t="s">
        <v>99</v>
      </c>
    </row>
    <row r="38" spans="1:3" x14ac:dyDescent="0.15">
      <c r="A38" s="146" t="s">
        <v>90</v>
      </c>
      <c r="B38" s="147">
        <v>1</v>
      </c>
      <c r="C38" s="145" t="s">
        <v>99</v>
      </c>
    </row>
    <row r="39" spans="1:3" x14ac:dyDescent="0.15">
      <c r="A39" s="146" t="s">
        <v>90</v>
      </c>
      <c r="B39" s="147">
        <v>2</v>
      </c>
      <c r="C39" s="145" t="s">
        <v>99</v>
      </c>
    </row>
    <row r="40" spans="1:3" x14ac:dyDescent="0.15">
      <c r="A40" s="146" t="s">
        <v>90</v>
      </c>
      <c r="B40" s="147">
        <v>3</v>
      </c>
      <c r="C40" s="145" t="s">
        <v>99</v>
      </c>
    </row>
    <row r="41" spans="1:3" x14ac:dyDescent="0.15">
      <c r="A41" s="148" t="s">
        <v>91</v>
      </c>
      <c r="B41" s="143">
        <v>1</v>
      </c>
      <c r="C41" s="144" t="s">
        <v>99</v>
      </c>
    </row>
    <row r="42" spans="1:3" x14ac:dyDescent="0.15">
      <c r="A42" s="148" t="s">
        <v>91</v>
      </c>
      <c r="B42" s="143">
        <v>2</v>
      </c>
      <c r="C42" s="144" t="s">
        <v>99</v>
      </c>
    </row>
    <row r="43" spans="1:3" x14ac:dyDescent="0.15">
      <c r="A43" s="148" t="s">
        <v>91</v>
      </c>
      <c r="B43" s="143">
        <v>3</v>
      </c>
      <c r="C43" s="144" t="s">
        <v>99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予選ﾘｰｸﾞ・決勝ﾄｰﾅﾒﾝﾄ</vt:lpstr>
      <vt:lpstr>ﾀｲﾑｽｹｼﾞｭｰﾙ</vt:lpstr>
      <vt:lpstr>グランド配置図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2019-07-28T13:41:27Z</cp:lastPrinted>
  <dcterms:created xsi:type="dcterms:W3CDTF">2006-09-16T05:46:34Z</dcterms:created>
  <dcterms:modified xsi:type="dcterms:W3CDTF">2020-11-29T14:05:53Z</dcterms:modified>
</cp:coreProperties>
</file>