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gif" ContentType="image/gif"/>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7" rupBuild="4507"/>
  <workbookPr date1904="1"/>
  <bookViews>
    <workbookView xWindow="-105" yWindow="-105" windowWidth="19425" windowHeight="10425" activeTab="3"/>
  </bookViews>
  <sheets>
    <sheet name="表紙" sheetId="27" r:id="rId1"/>
    <sheet name="実施要項" sheetId="28" r:id="rId2"/>
    <sheet name="リーグ表" sheetId="25" r:id="rId3"/>
    <sheet name="タイムテーブル" sheetId="26" r:id="rId4"/>
    <sheet name="各会場の地図と注意事項" sheetId="29" r:id="rId5"/>
  </sheets>
  <definedNames>
    <definedName name="_xlnm.Print_Area" localSheetId="2">リーグ表!$A$1:$AB$18</definedName>
    <definedName name="_xlnm.Print_Area" localSheetId="1">実施要項!$A$1:$E$68</definedName>
  </definedNames>
  <calcPr calcId="1257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16" i="25"/>
  <c r="O14"/>
  <c r="G16"/>
  <c r="L14"/>
  <c r="K14"/>
  <c r="D15"/>
  <c r="G15"/>
  <c r="H14"/>
  <c r="S14"/>
  <c r="D17"/>
  <c r="G17"/>
  <c r="P14"/>
  <c r="H11"/>
  <c r="S9"/>
  <c r="K11"/>
  <c r="P9"/>
  <c r="L11"/>
  <c r="S10"/>
  <c r="O11"/>
  <c r="P10"/>
  <c r="H10"/>
  <c r="K10"/>
  <c r="O9"/>
  <c r="P8"/>
  <c r="S8"/>
  <c r="L9"/>
  <c r="M27" i="26"/>
  <c r="I27"/>
  <c r="G27"/>
  <c r="C27"/>
  <c r="M26"/>
  <c r="I26"/>
  <c r="I25"/>
  <c r="G25"/>
  <c r="C25"/>
  <c r="M24"/>
  <c r="I24"/>
  <c r="M23"/>
  <c r="I23"/>
  <c r="G23"/>
  <c r="C23"/>
  <c r="M22"/>
  <c r="I22"/>
  <c r="M31" l="1"/>
  <c r="I31"/>
  <c r="G31"/>
  <c r="C31"/>
  <c r="M29"/>
  <c r="I29"/>
  <c r="G29"/>
  <c r="C29"/>
  <c r="H17" i="25"/>
  <c r="S15"/>
  <c r="K17"/>
  <c r="P15"/>
  <c r="Q15" s="1"/>
  <c r="M14"/>
  <c r="D10"/>
  <c r="X10" s="1"/>
  <c r="O8"/>
  <c r="G10"/>
  <c r="L8"/>
  <c r="M8" s="1"/>
  <c r="L17"/>
  <c r="S16"/>
  <c r="O17"/>
  <c r="P16"/>
  <c r="Q16" s="1"/>
  <c r="Y14"/>
  <c r="D9"/>
  <c r="E9" s="1"/>
  <c r="K8"/>
  <c r="Y8" s="1"/>
  <c r="G9"/>
  <c r="Y9" s="1"/>
  <c r="H8"/>
  <c r="X8" s="1"/>
  <c r="Z8" s="1"/>
  <c r="H16"/>
  <c r="O15"/>
  <c r="Y15" s="1"/>
  <c r="K16"/>
  <c r="L15"/>
  <c r="M15" s="1"/>
  <c r="I10"/>
  <c r="M9"/>
  <c r="E17"/>
  <c r="Y17"/>
  <c r="Q14"/>
  <c r="G11"/>
  <c r="Y11" s="1"/>
  <c r="D11"/>
  <c r="G26" i="26"/>
  <c r="C26"/>
  <c r="M25"/>
  <c r="G24"/>
  <c r="G22"/>
  <c r="C24"/>
  <c r="C22"/>
  <c r="B17" i="25"/>
  <c r="P13"/>
  <c r="B16"/>
  <c r="L13"/>
  <c r="B15"/>
  <c r="H13"/>
  <c r="B14"/>
  <c r="D13"/>
  <c r="B11"/>
  <c r="P7"/>
  <c r="L7"/>
  <c r="B10"/>
  <c r="Q9"/>
  <c r="E10"/>
  <c r="B9"/>
  <c r="H7"/>
  <c r="B8"/>
  <c r="D7"/>
  <c r="M17"/>
  <c r="R7"/>
  <c r="R13" s="1"/>
  <c r="N7"/>
  <c r="N13" s="1"/>
  <c r="J7"/>
  <c r="J13" s="1"/>
  <c r="F7"/>
  <c r="F13" s="1"/>
  <c r="I14"/>
  <c r="U14" s="1"/>
  <c r="Y16"/>
  <c r="I11"/>
  <c r="T14"/>
  <c r="X14"/>
  <c r="Z14" s="1"/>
  <c r="I16"/>
  <c r="E15"/>
  <c r="V15" s="1"/>
  <c r="M11"/>
  <c r="U9"/>
  <c r="X15"/>
  <c r="Z15" s="1"/>
  <c r="X16"/>
  <c r="E16"/>
  <c r="T16" s="1"/>
  <c r="Q10"/>
  <c r="Q8"/>
  <c r="T8"/>
  <c r="T15"/>
  <c r="V8" l="1"/>
  <c r="I8"/>
  <c r="U8"/>
  <c r="I17"/>
  <c r="V9"/>
  <c r="X9"/>
  <c r="Z9" s="1"/>
  <c r="U16"/>
  <c r="Z16"/>
  <c r="V14"/>
  <c r="W14"/>
  <c r="AD14" s="1"/>
  <c r="T9"/>
  <c r="W9" s="1"/>
  <c r="U15"/>
  <c r="W15" s="1"/>
  <c r="AD15" s="1"/>
  <c r="W16"/>
  <c r="V16"/>
  <c r="T10"/>
  <c r="V10"/>
  <c r="U10"/>
  <c r="Y10"/>
  <c r="Z10" s="1"/>
  <c r="W8"/>
  <c r="AD8" s="1"/>
  <c r="X17"/>
  <c r="X11"/>
  <c r="Z11" s="1"/>
  <c r="U11"/>
  <c r="E11"/>
  <c r="V11" s="1"/>
  <c r="Z17"/>
  <c r="U17"/>
  <c r="T17"/>
  <c r="V17"/>
  <c r="AD9" l="1"/>
  <c r="W10"/>
  <c r="T11"/>
  <c r="W11" s="1"/>
  <c r="AD11" s="1"/>
  <c r="AA11" s="1"/>
  <c r="AD16"/>
  <c r="W17"/>
  <c r="AD17" s="1"/>
  <c r="AD10"/>
  <c r="AA10" l="1"/>
  <c r="AA17"/>
  <c r="AA15"/>
  <c r="AA16"/>
  <c r="AA14"/>
  <c r="AA8"/>
  <c r="AA9"/>
</calcChain>
</file>

<file path=xl/sharedStrings.xml><?xml version="1.0" encoding="utf-8"?>
<sst xmlns="http://schemas.openxmlformats.org/spreadsheetml/2006/main" count="216" uniqueCount="174">
  <si>
    <t>○自動車は、必ず駐車場に駐車して下さい。周辺道路は、駐停車禁止です。</t>
    <rPh sb="1" eb="4">
      <t>ジドウシャ</t>
    </rPh>
    <rPh sb="6" eb="7">
      <t>カナラ</t>
    </rPh>
    <rPh sb="8" eb="11">
      <t>チュウシャジョウ</t>
    </rPh>
    <rPh sb="12" eb="14">
      <t>チュウシャ</t>
    </rPh>
    <rPh sb="16" eb="17">
      <t>クダ</t>
    </rPh>
    <rPh sb="20" eb="24">
      <t>シュウヘンドウロ</t>
    </rPh>
    <rPh sb="26" eb="31">
      <t>チュウテイシャキンシ</t>
    </rPh>
    <phoneticPr fontId="2"/>
  </si>
  <si>
    <t>　　　　　</t>
    <phoneticPr fontId="2"/>
  </si>
  <si>
    <t>競 技 場　</t>
    <phoneticPr fontId="2"/>
  </si>
  <si>
    <t>主　　旨　</t>
    <phoneticPr fontId="2"/>
  </si>
  <si>
    <t>主　　催　</t>
    <phoneticPr fontId="2"/>
  </si>
  <si>
    <t>参 加 費　</t>
    <phoneticPr fontId="2"/>
  </si>
  <si>
    <t>そ の 他　</t>
    <phoneticPr fontId="2"/>
  </si>
  <si>
    <t>審　　判　</t>
    <phoneticPr fontId="2"/>
  </si>
  <si>
    <t>競技規則　</t>
    <phoneticPr fontId="2"/>
  </si>
  <si>
    <t>地域のサッカーレベル向上と、サッカー少年に良い環境を与え、夢と希望を持たせる</t>
  </si>
  <si>
    <t>会　　場　</t>
    <phoneticPr fontId="2"/>
  </si>
  <si>
    <t>参加資格　</t>
    <phoneticPr fontId="2"/>
  </si>
  <si>
    <t>参加チｰム　</t>
    <phoneticPr fontId="2"/>
  </si>
  <si>
    <t>試合方法　</t>
    <phoneticPr fontId="2"/>
  </si>
  <si>
    <t>試合時間　</t>
    <phoneticPr fontId="2"/>
  </si>
  <si>
    <t>ﾕﾆﾌｫｰﾑ　　</t>
    <phoneticPr fontId="2"/>
  </si>
  <si>
    <t>表　　彰　</t>
    <phoneticPr fontId="2"/>
  </si>
  <si>
    <t>連 絡 先　</t>
    <phoneticPr fontId="2"/>
  </si>
  <si>
    <t>　　　　　　</t>
    <phoneticPr fontId="2"/>
  </si>
  <si>
    <t xml:space="preserve">                       </t>
    <phoneticPr fontId="2"/>
  </si>
  <si>
    <t>○大会中のケガ・事故等については、応急対応はしますが責任は負いません</t>
    <phoneticPr fontId="2"/>
  </si>
  <si>
    <t>　　　　　</t>
  </si>
  <si>
    <t>○雨天決行ですが、当地に警報が出た場合は中止とします</t>
  </si>
  <si>
    <t>日　　程　</t>
    <phoneticPr fontId="2"/>
  </si>
  <si>
    <t xml:space="preserve">　　　　  </t>
    <phoneticPr fontId="2"/>
  </si>
  <si>
    <t>　　　　</t>
    <phoneticPr fontId="2"/>
  </si>
  <si>
    <t xml:space="preserve">　　　　　  </t>
    <phoneticPr fontId="2"/>
  </si>
  <si>
    <t>　各チームで責任をもって対応してください</t>
    <phoneticPr fontId="2"/>
  </si>
  <si>
    <t>協　　賛　</t>
    <phoneticPr fontId="2"/>
  </si>
  <si>
    <t>統一されたユニフォームで背番号の付いているもの</t>
    <phoneticPr fontId="2"/>
  </si>
  <si>
    <t>８人制　</t>
    <phoneticPr fontId="2"/>
  </si>
  <si>
    <t>ピッチサイズ：50ｍ×68ｍ</t>
    <phoneticPr fontId="2"/>
  </si>
  <si>
    <t>＊一人審判　　審判服を着用</t>
    <rPh sb="1" eb="3">
      <t>ヒトリ</t>
    </rPh>
    <rPh sb="3" eb="5">
      <t>シンパン</t>
    </rPh>
    <rPh sb="7" eb="9">
      <t>シンパン</t>
    </rPh>
    <rPh sb="9" eb="10">
      <t>フク</t>
    </rPh>
    <rPh sb="11" eb="13">
      <t>チャクヨウ</t>
    </rPh>
    <phoneticPr fontId="2"/>
  </si>
  <si>
    <t>am.qe.s.s.s725@gmail.com</t>
    <phoneticPr fontId="2"/>
  </si>
  <si>
    <t>※開会式は行いませんので、間に合うように会場にお越し下さい。</t>
    <rPh sb="1" eb="3">
      <t>カイカイ</t>
    </rPh>
    <rPh sb="3" eb="4">
      <t>シキ</t>
    </rPh>
    <rPh sb="5" eb="6">
      <t>オコナ</t>
    </rPh>
    <rPh sb="13" eb="14">
      <t>マ</t>
    </rPh>
    <rPh sb="15" eb="16">
      <t>ア</t>
    </rPh>
    <rPh sb="20" eb="22">
      <t>カイジョウ</t>
    </rPh>
    <rPh sb="24" eb="25">
      <t>コ</t>
    </rPh>
    <rPh sb="26" eb="27">
      <t>クダ</t>
    </rPh>
    <phoneticPr fontId="5"/>
  </si>
  <si>
    <t>⑦</t>
    <phoneticPr fontId="5"/>
  </si>
  <si>
    <t>⑥</t>
    <phoneticPr fontId="5"/>
  </si>
  <si>
    <t>⑤</t>
    <phoneticPr fontId="5"/>
  </si>
  <si>
    <t>④</t>
    <phoneticPr fontId="5"/>
  </si>
  <si>
    <t>③</t>
    <phoneticPr fontId="5"/>
  </si>
  <si>
    <t>②</t>
    <phoneticPr fontId="5"/>
  </si>
  <si>
    <t>①</t>
    <phoneticPr fontId="5"/>
  </si>
  <si>
    <t>主　審</t>
    <rPh sb="0" eb="1">
      <t>シュ</t>
    </rPh>
    <rPh sb="2" eb="3">
      <t>シン</t>
    </rPh>
    <phoneticPr fontId="5"/>
  </si>
  <si>
    <t>試合時間</t>
    <rPh sb="0" eb="2">
      <t>シアイ</t>
    </rPh>
    <rPh sb="2" eb="4">
      <t>ジカン</t>
    </rPh>
    <phoneticPr fontId="5"/>
  </si>
  <si>
    <t>注意事項</t>
    <rPh sb="0" eb="2">
      <t>チュウイ</t>
    </rPh>
    <rPh sb="2" eb="4">
      <t>ジコウ</t>
    </rPh>
    <phoneticPr fontId="2"/>
  </si>
  <si>
    <t>Ⅰブロック</t>
    <phoneticPr fontId="5"/>
  </si>
  <si>
    <t>勝</t>
    <rPh sb="0" eb="1">
      <t>カチ</t>
    </rPh>
    <phoneticPr fontId="5"/>
  </si>
  <si>
    <t>分</t>
    <rPh sb="0" eb="1">
      <t>フン</t>
    </rPh>
    <phoneticPr fontId="5"/>
  </si>
  <si>
    <t>負</t>
    <rPh sb="0" eb="1">
      <t>マ</t>
    </rPh>
    <phoneticPr fontId="5"/>
  </si>
  <si>
    <t>勝ち点</t>
    <rPh sb="0" eb="1">
      <t>カ</t>
    </rPh>
    <rPh sb="2" eb="3">
      <t>テン</t>
    </rPh>
    <phoneticPr fontId="5"/>
  </si>
  <si>
    <t>得点</t>
    <rPh sb="0" eb="2">
      <t>トクテン</t>
    </rPh>
    <phoneticPr fontId="5"/>
  </si>
  <si>
    <t>失点</t>
    <rPh sb="0" eb="2">
      <t>シッテン</t>
    </rPh>
    <phoneticPr fontId="5"/>
  </si>
  <si>
    <t>得失差</t>
    <rPh sb="0" eb="2">
      <t>トクシツ</t>
    </rPh>
    <rPh sb="2" eb="3">
      <t>サ</t>
    </rPh>
    <phoneticPr fontId="5"/>
  </si>
  <si>
    <t>順位</t>
    <rPh sb="0" eb="2">
      <t>ジュンイ</t>
    </rPh>
    <phoneticPr fontId="5"/>
  </si>
  <si>
    <t>Ⅱブロック</t>
    <phoneticPr fontId="5"/>
  </si>
  <si>
    <t>試合順</t>
    <rPh sb="0" eb="2">
      <t>シアイ</t>
    </rPh>
    <rPh sb="2" eb="3">
      <t>ジュン</t>
    </rPh>
    <phoneticPr fontId="5"/>
  </si>
  <si>
    <t>⑧</t>
    <phoneticPr fontId="5"/>
  </si>
  <si>
    <t>mail /</t>
    <phoneticPr fontId="2"/>
  </si>
  <si>
    <t>○会場敷地内は禁煙です。喫煙については指定の場所でお願いします。</t>
    <rPh sb="1" eb="3">
      <t>カイジョウ</t>
    </rPh>
    <rPh sb="3" eb="5">
      <t>シキチ</t>
    </rPh>
    <rPh sb="5" eb="6">
      <t>ナイ</t>
    </rPh>
    <rPh sb="7" eb="9">
      <t>キンエン</t>
    </rPh>
    <rPh sb="12" eb="14">
      <t>キツエン</t>
    </rPh>
    <rPh sb="19" eb="21">
      <t>シテイ</t>
    </rPh>
    <rPh sb="22" eb="24">
      <t>バショ</t>
    </rPh>
    <rPh sb="26" eb="27">
      <t>ネガ</t>
    </rPh>
    <phoneticPr fontId="2"/>
  </si>
  <si>
    <t>○実施要綱は主催者都合により変更することがあります。</t>
    <rPh sb="1" eb="3">
      <t>ジッシ</t>
    </rPh>
    <rPh sb="3" eb="5">
      <t>ヨウコウ</t>
    </rPh>
    <rPh sb="6" eb="9">
      <t>シュサイシャ</t>
    </rPh>
    <rPh sb="9" eb="11">
      <t>ツゴウ</t>
    </rPh>
    <rPh sb="14" eb="16">
      <t>ヘンコウ</t>
    </rPh>
    <phoneticPr fontId="2"/>
  </si>
  <si>
    <t>　駐車場は整列駐車で御協力をお願いします。</t>
    <rPh sb="5" eb="7">
      <t>セイレツ</t>
    </rPh>
    <rPh sb="7" eb="9">
      <t>チュウシャ</t>
    </rPh>
    <rPh sb="10" eb="13">
      <t>ゴキョウリョク</t>
    </rPh>
    <rPh sb="15" eb="16">
      <t>ネガ</t>
    </rPh>
    <phoneticPr fontId="2"/>
  </si>
  <si>
    <t>TEL/</t>
    <phoneticPr fontId="2"/>
  </si>
  <si>
    <t>０９０-３４８９-９５９２</t>
    <phoneticPr fontId="2"/>
  </si>
  <si>
    <t>　各会場の駐車ルールを別紙にて指示致しますので、ご協力をお願いします。</t>
    <rPh sb="1" eb="2">
      <t>カク</t>
    </rPh>
    <rPh sb="2" eb="4">
      <t>カイジョウ</t>
    </rPh>
    <rPh sb="5" eb="7">
      <t>チュウシャ</t>
    </rPh>
    <rPh sb="11" eb="13">
      <t>ベッシ</t>
    </rPh>
    <rPh sb="15" eb="18">
      <t>シジイタ</t>
    </rPh>
    <rPh sb="25" eb="27">
      <t>キョウリョク</t>
    </rPh>
    <rPh sb="29" eb="30">
      <t>ネガ</t>
    </rPh>
    <phoneticPr fontId="2"/>
  </si>
  <si>
    <t>Bピッチ</t>
    <phoneticPr fontId="5"/>
  </si>
  <si>
    <t>各会場の案内地図と注意事項</t>
    <rPh sb="0" eb="1">
      <t>カク</t>
    </rPh>
    <rPh sb="1" eb="3">
      <t>カイジョウ</t>
    </rPh>
    <rPh sb="4" eb="6">
      <t>アンナイ</t>
    </rPh>
    <rPh sb="6" eb="8">
      <t>チズ</t>
    </rPh>
    <rPh sb="9" eb="13">
      <t>チュウイジコウ</t>
    </rPh>
    <phoneticPr fontId="2"/>
  </si>
  <si>
    <t>－</t>
    <phoneticPr fontId="5"/>
  </si>
  <si>
    <t>卒業記念大会</t>
    <rPh sb="0" eb="2">
      <t>ソツギョウ</t>
    </rPh>
    <rPh sb="2" eb="4">
      <t>キネン</t>
    </rPh>
    <phoneticPr fontId="2"/>
  </si>
  <si>
    <t>招待チーム　Ｕ-１２（６年生以下で構成されたチームとする）　</t>
    <rPh sb="0" eb="2">
      <t>ショウタイ</t>
    </rPh>
    <phoneticPr fontId="2"/>
  </si>
  <si>
    <t>８チーム</t>
    <phoneticPr fontId="2"/>
  </si>
  <si>
    <t>○受付は、大会会場（本部）にて行います</t>
    <rPh sb="5" eb="7">
      <t>タイカイ</t>
    </rPh>
    <rPh sb="7" eb="9">
      <t>カイジョウ</t>
    </rPh>
    <rPh sb="10" eb="12">
      <t>ホンブ</t>
    </rPh>
    <rPh sb="15" eb="16">
      <t>オコナ</t>
    </rPh>
    <phoneticPr fontId="2"/>
  </si>
  <si>
    <t xml:space="preserve">  Ⅱブロック</t>
    <phoneticPr fontId="5"/>
  </si>
  <si>
    <t>審判は、相互により行う（前半は対戦カードの左側で後半は右側）</t>
    <rPh sb="4" eb="6">
      <t>ソウゴ</t>
    </rPh>
    <rPh sb="9" eb="10">
      <t>オコナ</t>
    </rPh>
    <rPh sb="12" eb="14">
      <t>ゼンハン</t>
    </rPh>
    <rPh sb="15" eb="17">
      <t>タイセン</t>
    </rPh>
    <rPh sb="21" eb="22">
      <t>ヒダリ</t>
    </rPh>
    <rPh sb="22" eb="23">
      <t>ガワ</t>
    </rPh>
    <rPh sb="24" eb="26">
      <t>コウハン</t>
    </rPh>
    <rPh sb="27" eb="29">
      <t>ミギガワ</t>
    </rPh>
    <phoneticPr fontId="2"/>
  </si>
  <si>
    <t>相互</t>
    <rPh sb="0" eb="2">
      <t>ソウゴ</t>
    </rPh>
    <phoneticPr fontId="2"/>
  </si>
  <si>
    <t>Aピッチ</t>
    <phoneticPr fontId="5"/>
  </si>
  <si>
    <t xml:space="preserve">　　会 場：三木防災公園陸上競技場/スタジアム　】　　　　　　　　　　　　　　　　　　　　　　　　　　　　　　　　　　　　　　　　　　　　　　　　　　　　　　　　　　　　　　　　 　　　　　　 </t>
    <phoneticPr fontId="2"/>
  </si>
  <si>
    <t>【リーグ表】</t>
    <rPh sb="4" eb="5">
      <t>ヒョウ</t>
    </rPh>
    <phoneticPr fontId="5"/>
  </si>
  <si>
    <t>〔 タイムテーブル 〕</t>
    <phoneticPr fontId="2"/>
  </si>
  <si>
    <t>〔 順位決定戦 〕</t>
    <rPh sb="2" eb="6">
      <t>ジュンイケッテイ</t>
    </rPh>
    <rPh sb="6" eb="7">
      <t>セン</t>
    </rPh>
    <phoneticPr fontId="2"/>
  </si>
  <si>
    <t>・　４位</t>
    <rPh sb="3" eb="4">
      <t>イ</t>
    </rPh>
    <phoneticPr fontId="2"/>
  </si>
  <si>
    <t>裏順位</t>
    <rPh sb="0" eb="1">
      <t>ウラ</t>
    </rPh>
    <rPh sb="1" eb="2">
      <t>ジュン</t>
    </rPh>
    <rPh sb="2" eb="3">
      <t>イ</t>
    </rPh>
    <phoneticPr fontId="2"/>
  </si>
  <si>
    <t>Ⅰブロック２位</t>
    <rPh sb="6" eb="7">
      <t>イ</t>
    </rPh>
    <phoneticPr fontId="2"/>
  </si>
  <si>
    <t>Ⅰブロック４位</t>
    <rPh sb="6" eb="7">
      <t>イ</t>
    </rPh>
    <phoneticPr fontId="2"/>
  </si>
  <si>
    <t>Ⅱブロック２位</t>
    <rPh sb="6" eb="7">
      <t>イ</t>
    </rPh>
    <phoneticPr fontId="2"/>
  </si>
  <si>
    <t>Ⅱブロック４位</t>
    <rPh sb="6" eb="7">
      <t>イ</t>
    </rPh>
    <phoneticPr fontId="2"/>
  </si>
  <si>
    <t>Ⅰブロック　１位</t>
    <rPh sb="7" eb="8">
      <t>イ</t>
    </rPh>
    <phoneticPr fontId="2"/>
  </si>
  <si>
    <t>Ⅱブロック　１位</t>
    <rPh sb="7" eb="8">
      <t>イ</t>
    </rPh>
    <phoneticPr fontId="2"/>
  </si>
  <si>
    <t>Ⅰブロック　２位</t>
    <rPh sb="7" eb="8">
      <t>イ</t>
    </rPh>
    <phoneticPr fontId="2"/>
  </si>
  <si>
    <t>Ⅱブロック　２位</t>
    <rPh sb="7" eb="8">
      <t>イ</t>
    </rPh>
    <phoneticPr fontId="2"/>
  </si>
  <si>
    <t>Ⅰブロック　３位</t>
    <rPh sb="7" eb="8">
      <t>イ</t>
    </rPh>
    <phoneticPr fontId="2"/>
  </si>
  <si>
    <t>Ⅱブロック　３位</t>
    <rPh sb="7" eb="8">
      <t>イ</t>
    </rPh>
    <phoneticPr fontId="2"/>
  </si>
  <si>
    <t>Ⅰブロック　４位</t>
    <rPh sb="7" eb="8">
      <t>イ</t>
    </rPh>
    <phoneticPr fontId="2"/>
  </si>
  <si>
    <t>Ⅱブロック　４位</t>
    <rPh sb="7" eb="8">
      <t>イ</t>
    </rPh>
    <phoneticPr fontId="2"/>
  </si>
  <si>
    <t>ゴール：少年用ゴールを使用する　　ラインはマーカー及びコーンにて表示</t>
    <rPh sb="25" eb="26">
      <t>オヨ</t>
    </rPh>
    <rPh sb="32" eb="34">
      <t>ヒョウジ</t>
    </rPh>
    <phoneticPr fontId="2"/>
  </si>
  <si>
    <t>上記のチームに賞状を授与する。</t>
    <rPh sb="0" eb="2">
      <t>ジョウキ</t>
    </rPh>
    <phoneticPr fontId="2"/>
  </si>
  <si>
    <t>※16時完全撤収となりますのでご協力願います。</t>
    <rPh sb="3" eb="4">
      <t>ジ</t>
    </rPh>
    <rPh sb="4" eb="6">
      <t>カンゼン</t>
    </rPh>
    <rPh sb="6" eb="8">
      <t>テッシュウ</t>
    </rPh>
    <rPh sb="16" eb="18">
      <t>キョウリョク</t>
    </rPh>
    <rPh sb="18" eb="19">
      <t>ネガ</t>
    </rPh>
    <phoneticPr fontId="5"/>
  </si>
  <si>
    <t>三木総合防災公園陸上競技場/メインスタジアム</t>
    <rPh sb="2" eb="4">
      <t>ソウゴウ</t>
    </rPh>
    <phoneticPr fontId="2"/>
  </si>
  <si>
    <t>Laws of the Game　2021　及び　JFA８人制サッカー競技規則　による</t>
    <rPh sb="22" eb="23">
      <t>オヨ</t>
    </rPh>
    <rPh sb="29" eb="31">
      <t>ニンセイ</t>
    </rPh>
    <phoneticPr fontId="2"/>
  </si>
  <si>
    <t>・　５位</t>
    <rPh sb="3" eb="4">
      <t>イ</t>
    </rPh>
    <phoneticPr fontId="2"/>
  </si>
  <si>
    <t>アルペン　イオン加西北条店</t>
    <rPh sb="8" eb="10">
      <t>カサイ</t>
    </rPh>
    <rPh sb="10" eb="12">
      <t>ホウジョウ</t>
    </rPh>
    <rPh sb="12" eb="13">
      <t>テン</t>
    </rPh>
    <phoneticPr fontId="2"/>
  </si>
  <si>
    <t>２ブロックの８チーム（１ブロック４チーム）によるリーグ戦を行う</t>
    <phoneticPr fontId="2"/>
  </si>
  <si>
    <t>①勝ち点（勝ち３　引き分け１　負け０）　②得失点差　③総得点　④抽選</t>
    <rPh sb="1" eb="2">
      <t>カ</t>
    </rPh>
    <rPh sb="3" eb="4">
      <t>テン</t>
    </rPh>
    <rPh sb="5" eb="6">
      <t>カ</t>
    </rPh>
    <rPh sb="9" eb="10">
      <t>ヒ</t>
    </rPh>
    <rPh sb="11" eb="12">
      <t>ワ</t>
    </rPh>
    <rPh sb="15" eb="16">
      <t>マ</t>
    </rPh>
    <rPh sb="21" eb="25">
      <t>トクシッテンサ</t>
    </rPh>
    <rPh sb="27" eb="30">
      <t>ソウトクテン</t>
    </rPh>
    <rPh sb="32" eb="34">
      <t>チュウセン</t>
    </rPh>
    <phoneticPr fontId="2"/>
  </si>
  <si>
    <t>各ブロック１位が（1位2位決定戦）２位が（3位4位決定戦）</t>
    <rPh sb="0" eb="1">
      <t>カク</t>
    </rPh>
    <rPh sb="6" eb="7">
      <t>イ</t>
    </rPh>
    <rPh sb="10" eb="11">
      <t>イ</t>
    </rPh>
    <rPh sb="12" eb="13">
      <t>イ</t>
    </rPh>
    <rPh sb="13" eb="16">
      <t>ケッテイセン</t>
    </rPh>
    <rPh sb="18" eb="19">
      <t>イ</t>
    </rPh>
    <rPh sb="22" eb="23">
      <t>イ</t>
    </rPh>
    <rPh sb="24" eb="25">
      <t>イ</t>
    </rPh>
    <rPh sb="25" eb="28">
      <t>ケッテイセン</t>
    </rPh>
    <phoneticPr fontId="2"/>
  </si>
  <si>
    <t>３位が（5位6位決定戦）４位が（7位8位決定戦）に進む</t>
  </si>
  <si>
    <t>○6年生最後の大会となりますので全員が出場できる様ご配慮願います</t>
    <rPh sb="2" eb="4">
      <t>ネンセイ</t>
    </rPh>
    <rPh sb="4" eb="6">
      <t>サイゴ</t>
    </rPh>
    <rPh sb="7" eb="9">
      <t>タイカイ</t>
    </rPh>
    <rPh sb="16" eb="18">
      <t>ゼンイン</t>
    </rPh>
    <rPh sb="19" eb="21">
      <t>シュツジョウ</t>
    </rPh>
    <rPh sb="24" eb="25">
      <t>ヨウ</t>
    </rPh>
    <rPh sb="26" eb="28">
      <t>ハイリョ</t>
    </rPh>
    <rPh sb="28" eb="29">
      <t>ネガ</t>
    </rPh>
    <phoneticPr fontId="2"/>
  </si>
  <si>
    <t>　　　15分−3分−15分　</t>
    <phoneticPr fontId="2"/>
  </si>
  <si>
    <r>
      <t>・優勝</t>
    </r>
    <r>
      <rPr>
        <sz val="10"/>
        <rFont val="HG丸ｺﾞｼｯｸM-PRO"/>
        <family val="3"/>
        <charset val="128"/>
      </rPr>
      <t>(トロフィー）</t>
    </r>
    <rPh sb="1" eb="3">
      <t>ユウショウ</t>
    </rPh>
    <phoneticPr fontId="2"/>
  </si>
  <si>
    <r>
      <t>・準優勝</t>
    </r>
    <r>
      <rPr>
        <sz val="9"/>
        <rFont val="HG丸ｺﾞｼｯｸM-PRO"/>
        <family val="3"/>
        <charset val="128"/>
      </rPr>
      <t>（トロフィー）</t>
    </r>
    <rPh sb="1" eb="4">
      <t>ジュンユウショウ</t>
    </rPh>
    <phoneticPr fontId="2"/>
  </si>
  <si>
    <t>・　３位（盾）</t>
    <rPh sb="3" eb="4">
      <t>イ</t>
    </rPh>
    <rPh sb="5" eb="6">
      <t>タテ</t>
    </rPh>
    <phoneticPr fontId="2"/>
  </si>
  <si>
    <t>・　６位</t>
    <rPh sb="3" eb="4">
      <t>イ</t>
    </rPh>
    <phoneticPr fontId="2"/>
  </si>
  <si>
    <t>・　７位</t>
    <rPh sb="3" eb="4">
      <t>イ</t>
    </rPh>
    <phoneticPr fontId="2"/>
  </si>
  <si>
    <t>・　８位</t>
    <rPh sb="3" eb="4">
      <t>イ</t>
    </rPh>
    <phoneticPr fontId="2"/>
  </si>
  <si>
    <t>各チーム　MVP　1名</t>
    <rPh sb="0" eb="1">
      <t>カク</t>
    </rPh>
    <rPh sb="10" eb="11">
      <t>メイ</t>
    </rPh>
    <phoneticPr fontId="2"/>
  </si>
  <si>
    <t>1チーム  10,000円</t>
    <phoneticPr fontId="2"/>
  </si>
  <si>
    <t xml:space="preserve">      みきぼうパークひょうご</t>
    <phoneticPr fontId="2"/>
  </si>
  <si>
    <t xml:space="preserve">          〒６７３－０５１５</t>
    <phoneticPr fontId="2"/>
  </si>
  <si>
    <t xml:space="preserve">     三木市志染町三津田１７０８</t>
    <rPh sb="5" eb="8">
      <t>ミキシ</t>
    </rPh>
    <rPh sb="8" eb="10">
      <t>シジミ</t>
    </rPh>
    <rPh sb="10" eb="11">
      <t>チョウ</t>
    </rPh>
    <rPh sb="11" eb="14">
      <t>ミツダ</t>
    </rPh>
    <phoneticPr fontId="2"/>
  </si>
  <si>
    <t xml:space="preserve">                    TEL 0794-85-2201</t>
    <phoneticPr fontId="2"/>
  </si>
  <si>
    <t xml:space="preserve"> </t>
    <phoneticPr fontId="2"/>
  </si>
  <si>
    <t>【 ３月 6日（日）</t>
    <rPh sb="3" eb="4">
      <t>ツキ</t>
    </rPh>
    <rPh sb="6" eb="7">
      <t>ヒ</t>
    </rPh>
    <rPh sb="8" eb="9">
      <t>ヒ</t>
    </rPh>
    <phoneticPr fontId="2"/>
  </si>
  <si>
    <t>A　⑧</t>
    <phoneticPr fontId="2"/>
  </si>
  <si>
    <t>B　⑧</t>
    <phoneticPr fontId="2"/>
  </si>
  <si>
    <t>B　⑦</t>
    <phoneticPr fontId="2"/>
  </si>
  <si>
    <t>A　⑦</t>
    <phoneticPr fontId="2"/>
  </si>
  <si>
    <t>（メインスタンドから見て左側　Aピッチ　　　　　　　　　右側　Bピッチ）</t>
    <rPh sb="10" eb="11">
      <t>ミ</t>
    </rPh>
    <rPh sb="12" eb="13">
      <t>ヒダリ</t>
    </rPh>
    <rPh sb="13" eb="14">
      <t>ガワ</t>
    </rPh>
    <rPh sb="28" eb="30">
      <t>ミギガワ</t>
    </rPh>
    <phoneticPr fontId="2"/>
  </si>
  <si>
    <t>※前試合終了5分前にはスタンド下にてご準備願います</t>
    <rPh sb="1" eb="2">
      <t>ゼン</t>
    </rPh>
    <rPh sb="2" eb="4">
      <t>シアイ</t>
    </rPh>
    <rPh sb="4" eb="6">
      <t>シュウリョウ</t>
    </rPh>
    <rPh sb="7" eb="8">
      <t>フン</t>
    </rPh>
    <rPh sb="8" eb="9">
      <t>マエ</t>
    </rPh>
    <rPh sb="15" eb="16">
      <t>シタ</t>
    </rPh>
    <rPh sb="19" eb="22">
      <t>ジュンビネガ</t>
    </rPh>
    <phoneticPr fontId="5"/>
  </si>
  <si>
    <t>※9時開場となりますのでご協力願います。</t>
    <rPh sb="2" eb="3">
      <t>ジ</t>
    </rPh>
    <rPh sb="3" eb="5">
      <t>カイジョウ</t>
    </rPh>
    <rPh sb="13" eb="15">
      <t>キョウリョク</t>
    </rPh>
    <rPh sb="15" eb="16">
      <t>ネガ</t>
    </rPh>
    <phoneticPr fontId="2"/>
  </si>
  <si>
    <t>FCシロッコ</t>
    <phoneticPr fontId="2"/>
  </si>
  <si>
    <t>FC和田山ウイングス</t>
    <rPh sb="2" eb="5">
      <t>ワダヤマ</t>
    </rPh>
    <phoneticPr fontId="2"/>
  </si>
  <si>
    <t>甲子園SC</t>
    <rPh sb="0" eb="3">
      <t>コウシエン</t>
    </rPh>
    <phoneticPr fontId="2"/>
  </si>
  <si>
    <t>但馬南SS</t>
    <rPh sb="0" eb="2">
      <t>タジマ</t>
    </rPh>
    <rPh sb="2" eb="3">
      <t>ミナミ</t>
    </rPh>
    <phoneticPr fontId="2"/>
  </si>
  <si>
    <t>山田SS</t>
    <rPh sb="0" eb="2">
      <t>ヤマダ</t>
    </rPh>
    <phoneticPr fontId="2"/>
  </si>
  <si>
    <t>旭FCｊｒ</t>
    <rPh sb="0" eb="1">
      <t>アサヒ</t>
    </rPh>
    <phoneticPr fontId="2"/>
  </si>
  <si>
    <t>ジンガSC</t>
    <phoneticPr fontId="2"/>
  </si>
  <si>
    <t>加西FC</t>
    <rPh sb="0" eb="2">
      <t>カサイ</t>
    </rPh>
    <phoneticPr fontId="2"/>
  </si>
  <si>
    <t>山田</t>
    <rPh sb="0" eb="2">
      <t>ヤマダ</t>
    </rPh>
    <phoneticPr fontId="2"/>
  </si>
  <si>
    <t>和田山</t>
    <rPh sb="0" eb="3">
      <t>ワダヤマ</t>
    </rPh>
    <phoneticPr fontId="2"/>
  </si>
  <si>
    <t>但馬南</t>
    <rPh sb="0" eb="2">
      <t>タジマ</t>
    </rPh>
    <rPh sb="2" eb="3">
      <t>ミナミ</t>
    </rPh>
    <phoneticPr fontId="2"/>
  </si>
  <si>
    <t>ジンガ</t>
    <phoneticPr fontId="2"/>
  </si>
  <si>
    <t>甲子園</t>
    <rPh sb="0" eb="3">
      <t>コウシエン</t>
    </rPh>
    <phoneticPr fontId="2"/>
  </si>
  <si>
    <t>シロッコ</t>
    <phoneticPr fontId="2"/>
  </si>
  <si>
    <t>旭</t>
    <rPh sb="0" eb="1">
      <t>アサヒ</t>
    </rPh>
    <phoneticPr fontId="2"/>
  </si>
  <si>
    <t>加西</t>
    <rPh sb="0" eb="2">
      <t>カサイ</t>
    </rPh>
    <phoneticPr fontId="2"/>
  </si>
  <si>
    <t>１０：２５</t>
    <phoneticPr fontId="5"/>
  </si>
  <si>
    <t>１１：０５</t>
    <phoneticPr fontId="5"/>
  </si>
  <si>
    <t>１１：４５</t>
    <phoneticPr fontId="5"/>
  </si>
  <si>
    <t>１２：２５</t>
    <phoneticPr fontId="5"/>
  </si>
  <si>
    <t>１３：０５</t>
    <phoneticPr fontId="5"/>
  </si>
  <si>
    <t>１４：０５</t>
    <phoneticPr fontId="5"/>
  </si>
  <si>
    <t>１４：４５</t>
    <phoneticPr fontId="5"/>
  </si>
  <si>
    <t>2021年度　U-12　Memorial Cup</t>
    <rPh sb="4" eb="6">
      <t>ネンド</t>
    </rPh>
    <phoneticPr fontId="2"/>
  </si>
  <si>
    <t>　主　催　　/    U-12　 Memorial Cup 実行委員会</t>
    <rPh sb="30" eb="32">
      <t>ジッコウ</t>
    </rPh>
    <rPh sb="32" eb="35">
      <t>イインカイ</t>
    </rPh>
    <phoneticPr fontId="2"/>
  </si>
  <si>
    <t>　後　援　　/   2021年度　U-12　育成会</t>
    <rPh sb="1" eb="2">
      <t>アト</t>
    </rPh>
    <rPh sb="3" eb="4">
      <t>エン</t>
    </rPh>
    <rPh sb="14" eb="16">
      <t>ネンド</t>
    </rPh>
    <rPh sb="22" eb="25">
      <t>イクセイカイ</t>
    </rPh>
    <phoneticPr fontId="2"/>
  </si>
  <si>
    <t xml:space="preserve">　日　時　　/　令和 ４年 　３ 月 ６ 日 （日） </t>
    <rPh sb="1" eb="2">
      <t>ヒ</t>
    </rPh>
    <rPh sb="3" eb="4">
      <t>トキ</t>
    </rPh>
    <rPh sb="8" eb="9">
      <t>レイ</t>
    </rPh>
    <rPh sb="9" eb="10">
      <t>ワ</t>
    </rPh>
    <rPh sb="24" eb="25">
      <t>ヒ</t>
    </rPh>
    <phoneticPr fontId="2"/>
  </si>
  <si>
    <t>　協　賛　　/　アルペン　イオン加西　北条店</t>
    <rPh sb="1" eb="2">
      <t>キョウ</t>
    </rPh>
    <rPh sb="3" eb="4">
      <t>サン</t>
    </rPh>
    <rPh sb="16" eb="18">
      <t>カサイ</t>
    </rPh>
    <rPh sb="19" eb="21">
      <t>ホウジョウ</t>
    </rPh>
    <rPh sb="21" eb="22">
      <t>ミセ</t>
    </rPh>
    <phoneticPr fontId="2"/>
  </si>
  <si>
    <r>
      <t>　会　場　　/　</t>
    </r>
    <r>
      <rPr>
        <sz val="16"/>
        <color indexed="8"/>
        <rFont val="HG丸ｺﾞｼｯｸM-PRO"/>
        <family val="3"/>
        <charset val="128"/>
      </rPr>
      <t>三木防災公園陸上競技場/スタジアム</t>
    </r>
    <rPh sb="8" eb="10">
      <t>ミキ</t>
    </rPh>
    <rPh sb="10" eb="12">
      <t>ボウサイ</t>
    </rPh>
    <rPh sb="12" eb="14">
      <t>コウエン</t>
    </rPh>
    <rPh sb="14" eb="19">
      <t>リクジョウキョウギジョウ</t>
    </rPh>
    <phoneticPr fontId="2"/>
  </si>
  <si>
    <t>U-12　 Memorial Cup 実行委員会</t>
  </si>
  <si>
    <t>後　　援　</t>
    <rPh sb="0" eb="1">
      <t>アト</t>
    </rPh>
    <rPh sb="3" eb="4">
      <t>エン</t>
    </rPh>
    <phoneticPr fontId="2"/>
  </si>
  <si>
    <t>2021年度　U-12　育成会</t>
  </si>
  <si>
    <t>Ｕ－１２　Memorial　Cup　実行委員会担当</t>
    <rPh sb="18" eb="20">
      <t>ジッコウ</t>
    </rPh>
    <rPh sb="20" eb="23">
      <t>イインカイ</t>
    </rPh>
    <rPh sb="23" eb="25">
      <t>タントウ</t>
    </rPh>
    <phoneticPr fontId="2"/>
  </si>
  <si>
    <r>
      <t>三木　章広</t>
    </r>
    <r>
      <rPr>
        <sz val="9"/>
        <rFont val="HG丸ｺﾞｼｯｸM-PRO"/>
        <family val="3"/>
        <charset val="128"/>
      </rPr>
      <t>（加西FC）</t>
    </r>
    <rPh sb="6" eb="8">
      <t>カサイ</t>
    </rPh>
    <phoneticPr fontId="2"/>
  </si>
  <si>
    <t>【2021年度　U-12　Memorial Cup  実施要項】</t>
    <rPh sb="5" eb="7">
      <t>ネンド</t>
    </rPh>
    <phoneticPr fontId="2"/>
  </si>
  <si>
    <t>【 2021年度　U-12　Memorial Cup 】</t>
    <rPh sb="6" eb="8">
      <t>ネンド</t>
    </rPh>
    <phoneticPr fontId="5"/>
  </si>
  <si>
    <t>令和 ４年   ３ 月  ６ 日（日）　　    9時開場</t>
    <rPh sb="0" eb="1">
      <t>レイ</t>
    </rPh>
    <rPh sb="1" eb="2">
      <t>ワ</t>
    </rPh>
    <rPh sb="17" eb="18">
      <t>ヒ</t>
    </rPh>
    <rPh sb="26" eb="27">
      <t>ジ</t>
    </rPh>
    <rPh sb="27" eb="29">
      <t>カイジョウ</t>
    </rPh>
    <phoneticPr fontId="2"/>
  </si>
  <si>
    <t>　９：４５</t>
    <phoneticPr fontId="5"/>
  </si>
  <si>
    <t>〇各チームにて感染対策をよろしくお願いします。</t>
    <rPh sb="1" eb="2">
      <t>カク</t>
    </rPh>
    <rPh sb="7" eb="9">
      <t>カンセン</t>
    </rPh>
    <rPh sb="9" eb="11">
      <t>タイサク</t>
    </rPh>
    <rPh sb="17" eb="18">
      <t>ネガ</t>
    </rPh>
    <phoneticPr fontId="2"/>
  </si>
  <si>
    <t>Ⅰ ３位</t>
    <rPh sb="3" eb="4">
      <t>イ</t>
    </rPh>
    <phoneticPr fontId="2"/>
  </si>
  <si>
    <t>Ⅱ ３位</t>
    <rPh sb="3" eb="4">
      <t>イ</t>
    </rPh>
    <phoneticPr fontId="2"/>
  </si>
  <si>
    <t>Ⅰ ４位</t>
    <rPh sb="3" eb="4">
      <t>イ</t>
    </rPh>
    <phoneticPr fontId="2"/>
  </si>
  <si>
    <t>Ⅱ ４位</t>
    <rPh sb="3" eb="4">
      <t>イ</t>
    </rPh>
    <phoneticPr fontId="2"/>
  </si>
  <si>
    <t>Ⅰ １位</t>
    <rPh sb="3" eb="4">
      <t>イ</t>
    </rPh>
    <phoneticPr fontId="2"/>
  </si>
  <si>
    <t>Ⅱ １位</t>
    <rPh sb="3" eb="4">
      <t>イ</t>
    </rPh>
    <phoneticPr fontId="2"/>
  </si>
  <si>
    <t>Ⅰ ２位</t>
    <rPh sb="3" eb="4">
      <t>イ</t>
    </rPh>
    <phoneticPr fontId="2"/>
  </si>
  <si>
    <t>Ⅱ ２位</t>
    <rPh sb="3" eb="4">
      <t>イ</t>
    </rPh>
    <phoneticPr fontId="2"/>
  </si>
</sst>
</file>

<file path=xl/styles.xml><?xml version="1.0" encoding="utf-8"?>
<styleSheet xmlns="http://schemas.openxmlformats.org/spreadsheetml/2006/main">
  <numFmts count="1">
    <numFmt numFmtId="176" formatCode="0_ "/>
  </numFmts>
  <fonts count="34">
    <font>
      <sz val="12"/>
      <name val="Osaka"/>
      <family val="3"/>
      <charset val="128"/>
    </font>
    <font>
      <sz val="12"/>
      <name val="Osaka"/>
      <family val="3"/>
      <charset val="128"/>
    </font>
    <font>
      <sz val="6"/>
      <name val="Osaka"/>
      <family val="3"/>
      <charset val="128"/>
    </font>
    <font>
      <sz val="12"/>
      <name val="平成角ゴシック"/>
      <family val="3"/>
      <charset val="128"/>
    </font>
    <font>
      <sz val="12"/>
      <name val="ヒラギノ丸ゴ Pro W4"/>
      <family val="3"/>
      <charset val="128"/>
    </font>
    <font>
      <sz val="6"/>
      <name val="ＭＳ Ｐゴシック"/>
      <family val="3"/>
      <charset val="128"/>
    </font>
    <font>
      <sz val="11"/>
      <name val="ＭＳ Ｐゴシック"/>
      <family val="3"/>
      <charset val="128"/>
    </font>
    <font>
      <sz val="12"/>
      <name val="HG丸ｺﾞｼｯｸM-PRO"/>
      <family val="3"/>
      <charset val="128"/>
    </font>
    <font>
      <sz val="9"/>
      <name val="HG丸ｺﾞｼｯｸM-PRO"/>
      <family val="3"/>
      <charset val="128"/>
    </font>
    <font>
      <sz val="11"/>
      <name val="HG丸ｺﾞｼｯｸM-PRO"/>
      <family val="3"/>
      <charset val="128"/>
    </font>
    <font>
      <b/>
      <sz val="12"/>
      <name val="HG丸ｺﾞｼｯｸM-PRO"/>
      <family val="3"/>
      <charset val="128"/>
    </font>
    <font>
      <b/>
      <i/>
      <u/>
      <sz val="24"/>
      <name val="HG丸ｺﾞｼｯｸM-PRO"/>
      <family val="3"/>
      <charset val="128"/>
    </font>
    <font>
      <sz val="13"/>
      <name val="HG丸ｺﾞｼｯｸM-PRO"/>
      <family val="3"/>
      <charset val="128"/>
    </font>
    <font>
      <b/>
      <sz val="14"/>
      <name val="HG丸ｺﾞｼｯｸM-PRO"/>
      <family val="3"/>
      <charset val="128"/>
    </font>
    <font>
      <b/>
      <sz val="11"/>
      <name val="MS UI Gothic"/>
      <family val="3"/>
      <charset val="128"/>
    </font>
    <font>
      <sz val="10"/>
      <name val="ＭＳ Ｐゴシック"/>
      <family val="3"/>
      <charset val="128"/>
    </font>
    <font>
      <sz val="10"/>
      <name val="HG丸ｺﾞｼｯｸM-PRO"/>
      <family val="3"/>
      <charset val="128"/>
    </font>
    <font>
      <b/>
      <sz val="11"/>
      <name val="HG丸ｺﾞｼｯｸM-PRO"/>
      <family val="3"/>
      <charset val="128"/>
    </font>
    <font>
      <sz val="18"/>
      <name val="HG丸ｺﾞｼｯｸM-PRO"/>
      <family val="3"/>
      <charset val="128"/>
    </font>
    <font>
      <sz val="10"/>
      <name val="Osaka"/>
      <family val="3"/>
      <charset val="128"/>
    </font>
    <font>
      <sz val="20"/>
      <name val="HG丸ｺﾞｼｯｸM-PRO"/>
      <family val="3"/>
      <charset val="128"/>
    </font>
    <font>
      <sz val="18"/>
      <color indexed="8"/>
      <name val="HG丸ｺﾞｼｯｸM-PRO"/>
      <family val="3"/>
      <charset val="128"/>
    </font>
    <font>
      <i/>
      <sz val="56"/>
      <color indexed="8"/>
      <name val="HG創英角ﾎﾟｯﾌﾟ体"/>
      <family val="3"/>
      <charset val="128"/>
    </font>
    <font>
      <sz val="12"/>
      <color indexed="10"/>
      <name val="ヒラギノ丸ゴ Pro W4"/>
      <family val="3"/>
      <charset val="128"/>
    </font>
    <font>
      <sz val="10"/>
      <color indexed="56"/>
      <name val="Osaka"/>
      <family val="3"/>
      <charset val="128"/>
    </font>
    <font>
      <sz val="16"/>
      <color indexed="8"/>
      <name val="HG丸ｺﾞｼｯｸM-PRO"/>
      <family val="3"/>
      <charset val="128"/>
    </font>
    <font>
      <sz val="34"/>
      <color indexed="8"/>
      <name val="HG創英角ﾎﾟｯﾌﾟ体"/>
      <family val="3"/>
      <charset val="128"/>
    </font>
    <font>
      <b/>
      <i/>
      <sz val="34"/>
      <color indexed="8"/>
      <name val="ＭＳ Ｐゴシック"/>
      <family val="3"/>
      <charset val="128"/>
    </font>
    <font>
      <sz val="12"/>
      <color rgb="FFFF0000"/>
      <name val="HG丸ｺﾞｼｯｸM-PRO"/>
      <family val="3"/>
      <charset val="128"/>
    </font>
    <font>
      <sz val="11"/>
      <color rgb="FFFF0000"/>
      <name val="ＭＳ Ｐゴシック"/>
      <family val="3"/>
      <charset val="128"/>
    </font>
    <font>
      <sz val="12"/>
      <color rgb="FFFF0000"/>
      <name val="平成角ゴシック"/>
      <family val="3"/>
      <charset val="128"/>
    </font>
    <font>
      <b/>
      <sz val="28"/>
      <name val="HG丸ｺﾞｼｯｸM-PRO"/>
      <family val="3"/>
      <charset val="128"/>
    </font>
    <font>
      <sz val="8"/>
      <name val="HG丸ｺﾞｼｯｸM-PRO"/>
      <family val="3"/>
      <charset val="128"/>
    </font>
    <font>
      <sz val="6"/>
      <name val="HG丸ｺﾞｼｯｸM-PRO"/>
      <family val="3"/>
      <charset val="128"/>
    </font>
  </fonts>
  <fills count="5">
    <fill>
      <patternFill patternType="none"/>
    </fill>
    <fill>
      <patternFill patternType="gray125"/>
    </fill>
    <fill>
      <patternFill patternType="solid">
        <fgColor indexed="65"/>
        <bgColor indexed="64"/>
      </patternFill>
    </fill>
    <fill>
      <patternFill patternType="gray0625"/>
    </fill>
    <fill>
      <patternFill patternType="lightGray"/>
    </fill>
  </fills>
  <borders count="60">
    <border>
      <left/>
      <right/>
      <top/>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64"/>
      </left>
      <right style="dotted">
        <color indexed="64"/>
      </right>
      <top style="thin">
        <color indexed="64"/>
      </top>
      <bottom style="medium">
        <color indexed="64"/>
      </bottom>
      <diagonal/>
    </border>
    <border>
      <left style="thin">
        <color indexed="64"/>
      </left>
      <right/>
      <top style="thin">
        <color indexed="64"/>
      </top>
      <bottom style="medium">
        <color indexed="64"/>
      </bottom>
      <diagonal/>
    </border>
    <border>
      <left/>
      <right style="double">
        <color indexed="64"/>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double">
        <color indexed="64"/>
      </left>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ouble">
        <color indexed="64"/>
      </top>
      <bottom style="thin">
        <color indexed="64"/>
      </bottom>
      <diagonal/>
    </border>
    <border>
      <left style="thin">
        <color indexed="64"/>
      </left>
      <right/>
      <top style="thin">
        <color indexed="64"/>
      </top>
      <bottom/>
      <diagonal/>
    </border>
    <border>
      <left/>
      <right style="thin">
        <color indexed="64"/>
      </right>
      <top style="double">
        <color indexed="64"/>
      </top>
      <bottom style="thin">
        <color indexed="64"/>
      </bottom>
      <diagonal/>
    </border>
    <border>
      <left/>
      <right style="thin">
        <color indexed="64"/>
      </right>
      <top style="thin">
        <color indexed="64"/>
      </top>
      <bottom/>
      <diagonal/>
    </border>
    <border>
      <left style="thin">
        <color indexed="64"/>
      </left>
      <right style="double">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diagonal/>
    </border>
    <border>
      <left style="thin">
        <color indexed="64"/>
      </left>
      <right style="double">
        <color indexed="64"/>
      </right>
      <top style="double">
        <color indexed="64"/>
      </top>
      <bottom/>
      <diagonal/>
    </border>
    <border>
      <left style="thin">
        <color indexed="64"/>
      </left>
      <right/>
      <top style="medium">
        <color indexed="64"/>
      </top>
      <bottom/>
      <diagonal/>
    </border>
    <border>
      <left/>
      <right style="double">
        <color indexed="64"/>
      </right>
      <top style="medium">
        <color indexed="64"/>
      </top>
      <bottom/>
      <diagonal/>
    </border>
    <border>
      <left style="dotted">
        <color indexed="64"/>
      </left>
      <right style="dotted">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double">
        <color indexed="64"/>
      </right>
      <top style="thin">
        <color indexed="64"/>
      </top>
      <bottom style="thin">
        <color indexed="64"/>
      </bottom>
      <diagonal/>
    </border>
    <border>
      <left style="double">
        <color indexed="64"/>
      </left>
      <right style="dotted">
        <color indexed="64"/>
      </right>
      <top style="thin">
        <color indexed="64"/>
      </top>
      <bottom style="thin">
        <color indexed="64"/>
      </bottom>
      <diagonal/>
    </border>
    <border>
      <left style="thin">
        <color indexed="64"/>
      </left>
      <right/>
      <top/>
      <bottom/>
      <diagonal/>
    </border>
    <border>
      <left style="dotted">
        <color indexed="64"/>
      </left>
      <right style="dotted">
        <color indexed="64"/>
      </right>
      <top style="medium">
        <color indexed="64"/>
      </top>
      <bottom/>
      <diagonal/>
    </border>
    <border>
      <left style="double">
        <color indexed="64"/>
      </left>
      <right style="dotted">
        <color indexed="64"/>
      </right>
      <top style="medium">
        <color indexed="64"/>
      </top>
      <bottom/>
      <diagonal/>
    </border>
    <border>
      <left style="double">
        <color indexed="64"/>
      </left>
      <right style="dotted">
        <color indexed="64"/>
      </right>
      <top style="thin">
        <color indexed="64"/>
      </top>
      <bottom/>
      <diagonal/>
    </border>
    <border>
      <left/>
      <right style="thin">
        <color indexed="64"/>
      </right>
      <top/>
      <bottom style="thin">
        <color indexed="64"/>
      </bottom>
      <diagonal/>
    </border>
    <border>
      <left/>
      <right style="thin">
        <color indexed="64"/>
      </right>
      <top style="medium">
        <color indexed="64"/>
      </top>
      <bottom/>
      <diagonal/>
    </border>
    <border>
      <left/>
      <right/>
      <top style="thin">
        <color indexed="64"/>
      </top>
      <bottom style="thin">
        <color indexed="64"/>
      </bottom>
      <diagonal/>
    </border>
    <border>
      <left/>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right/>
      <top style="medium">
        <color indexed="64"/>
      </top>
      <bottom style="thin">
        <color indexed="64"/>
      </bottom>
      <diagonal/>
    </border>
    <border>
      <left style="medium">
        <color indexed="64"/>
      </left>
      <right style="double">
        <color indexed="64"/>
      </right>
      <top style="medium">
        <color indexed="64"/>
      </top>
      <bottom style="thin">
        <color indexed="64"/>
      </bottom>
      <diagonal/>
    </border>
    <border>
      <left style="medium">
        <color indexed="64"/>
      </left>
      <right style="double">
        <color indexed="64"/>
      </right>
      <top style="thin">
        <color indexed="64"/>
      </top>
      <bottom style="thin">
        <color indexed="64"/>
      </bottom>
      <diagonal/>
    </border>
    <border diagonalDown="1">
      <left style="double">
        <color indexed="64"/>
      </left>
      <right style="thin">
        <color indexed="64"/>
      </right>
      <top style="thin">
        <color indexed="64"/>
      </top>
      <bottom style="medium">
        <color indexed="64"/>
      </bottom>
      <diagonal style="thin">
        <color indexed="64"/>
      </diagonal>
    </border>
    <border diagonalDown="1">
      <left style="thin">
        <color indexed="64"/>
      </left>
      <right style="thin">
        <color indexed="64"/>
      </right>
      <top style="thin">
        <color indexed="64"/>
      </top>
      <bottom style="medium">
        <color indexed="64"/>
      </bottom>
      <diagonal style="thin">
        <color indexed="64"/>
      </diagonal>
    </border>
    <border>
      <left style="thin">
        <color indexed="64"/>
      </left>
      <right style="thin">
        <color indexed="64"/>
      </right>
      <top style="thin">
        <color indexed="64"/>
      </top>
      <bottom style="medium">
        <color indexed="64"/>
      </bottom>
      <diagonal/>
    </border>
    <border>
      <left/>
      <right/>
      <top style="medium">
        <color indexed="64"/>
      </top>
      <bottom/>
      <diagonal/>
    </border>
    <border>
      <left/>
      <right style="thin">
        <color indexed="64"/>
      </right>
      <top/>
      <bottom/>
      <diagonal/>
    </border>
    <border>
      <left style="dotted">
        <color indexed="64"/>
      </left>
      <right style="dotted">
        <color indexed="64"/>
      </right>
      <top/>
      <bottom/>
      <diagonal/>
    </border>
    <border>
      <left style="dotted">
        <color indexed="64"/>
      </left>
      <right style="dotted">
        <color indexed="64"/>
      </right>
      <top style="thin">
        <color indexed="64"/>
      </top>
      <bottom/>
      <diagonal/>
    </border>
    <border diagonalUp="1" diagonalDown="1">
      <left style="thin">
        <color indexed="64"/>
      </left>
      <right/>
      <top style="thin">
        <color indexed="64"/>
      </top>
      <bottom style="thin">
        <color indexed="64"/>
      </bottom>
      <diagonal style="thin">
        <color indexed="64"/>
      </diagonal>
    </border>
    <border diagonalUp="1" diagonalDown="1">
      <left/>
      <right/>
      <top style="thin">
        <color indexed="64"/>
      </top>
      <bottom style="thin">
        <color indexed="64"/>
      </bottom>
      <diagonal style="thin">
        <color indexed="64"/>
      </diagonal>
    </border>
    <border diagonalUp="1" diagonalDown="1">
      <left/>
      <right style="thin">
        <color indexed="64"/>
      </right>
      <top style="thin">
        <color indexed="64"/>
      </top>
      <bottom style="thin">
        <color indexed="64"/>
      </bottom>
      <diagonal style="thin">
        <color indexed="64"/>
      </diagonal>
    </border>
    <border>
      <left style="thin">
        <color indexed="64"/>
      </left>
      <right style="double">
        <color indexed="64"/>
      </right>
      <top style="thin">
        <color indexed="64"/>
      </top>
      <bottom/>
      <diagonal/>
    </border>
    <border>
      <left style="thin">
        <color indexed="64"/>
      </left>
      <right style="double">
        <color indexed="64"/>
      </right>
      <top/>
      <bottom style="thin">
        <color indexed="64"/>
      </bottom>
      <diagonal/>
    </border>
    <border>
      <left style="thin">
        <color indexed="64"/>
      </left>
      <right/>
      <top/>
      <bottom style="thin">
        <color indexed="64"/>
      </bottom>
      <diagonal/>
    </border>
    <border>
      <left style="double">
        <color indexed="64"/>
      </left>
      <right/>
      <top style="thin">
        <color indexed="64"/>
      </top>
      <bottom/>
      <diagonal/>
    </border>
  </borders>
  <cellStyleXfs count="7">
    <xf numFmtId="0" fontId="0" fillId="0" borderId="0"/>
    <xf numFmtId="0" fontId="6" fillId="0" borderId="0">
      <alignment vertical="center"/>
    </xf>
    <xf numFmtId="0" fontId="6" fillId="0" borderId="0">
      <alignment vertical="center"/>
    </xf>
    <xf numFmtId="0" fontId="6" fillId="0" borderId="0"/>
    <xf numFmtId="0" fontId="6" fillId="0" borderId="0"/>
    <xf numFmtId="0" fontId="6" fillId="0" borderId="0"/>
    <xf numFmtId="0" fontId="1" fillId="0" borderId="0"/>
  </cellStyleXfs>
  <cellXfs count="201">
    <xf numFmtId="0" fontId="0" fillId="0" borderId="0" xfId="0"/>
    <xf numFmtId="0" fontId="3" fillId="0" borderId="0" xfId="0" applyFont="1"/>
    <xf numFmtId="0" fontId="4" fillId="0" borderId="0" xfId="0" applyFont="1"/>
    <xf numFmtId="0" fontId="6" fillId="0" borderId="0" xfId="1">
      <alignment vertical="center"/>
    </xf>
    <xf numFmtId="0" fontId="7" fillId="0" borderId="0" xfId="1" applyFont="1">
      <alignment vertical="center"/>
    </xf>
    <xf numFmtId="49" fontId="7" fillId="0" borderId="0" xfId="1" applyNumberFormat="1" applyFont="1">
      <alignment vertical="center"/>
    </xf>
    <xf numFmtId="0" fontId="10" fillId="0" borderId="0" xfId="1" applyFont="1">
      <alignment vertical="center"/>
    </xf>
    <xf numFmtId="49" fontId="10" fillId="0" borderId="0" xfId="1" applyNumberFormat="1" applyFont="1">
      <alignment vertical="center"/>
    </xf>
    <xf numFmtId="0" fontId="21" fillId="0" borderId="0" xfId="0" applyFont="1" applyAlignment="1">
      <alignment horizontal="left" vertical="center" readingOrder="1"/>
    </xf>
    <xf numFmtId="0" fontId="7" fillId="0" borderId="0" xfId="0" applyFont="1"/>
    <xf numFmtId="0" fontId="7" fillId="0" borderId="0" xfId="0" applyFont="1" applyAlignment="1">
      <alignment horizontal="right"/>
    </xf>
    <xf numFmtId="49" fontId="7" fillId="0" borderId="0" xfId="0" applyNumberFormat="1" applyFont="1"/>
    <xf numFmtId="0" fontId="10" fillId="0" borderId="0" xfId="1" applyFont="1" applyAlignment="1">
      <alignment vertical="center"/>
    </xf>
    <xf numFmtId="0" fontId="12" fillId="0" borderId="0" xfId="1" applyFont="1">
      <alignment vertical="center"/>
    </xf>
    <xf numFmtId="0" fontId="7" fillId="0" borderId="0" xfId="1" applyFont="1" applyAlignment="1">
      <alignment horizontal="left" vertical="center" indent="1"/>
    </xf>
    <xf numFmtId="0" fontId="9" fillId="0" borderId="0" xfId="1" applyFont="1">
      <alignment vertical="center"/>
    </xf>
    <xf numFmtId="0" fontId="9" fillId="0" borderId="1" xfId="1" applyFont="1" applyBorder="1" applyAlignment="1">
      <alignment horizontal="center" vertical="center"/>
    </xf>
    <xf numFmtId="49" fontId="9" fillId="0" borderId="1" xfId="1" applyNumberFormat="1" applyFont="1" applyBorder="1" applyAlignment="1">
      <alignment horizontal="center" vertical="center"/>
    </xf>
    <xf numFmtId="0" fontId="9" fillId="0" borderId="2" xfId="1" applyFont="1" applyBorder="1" applyAlignment="1">
      <alignment horizontal="center" vertical="center"/>
    </xf>
    <xf numFmtId="0" fontId="14" fillId="0" borderId="3" xfId="1" applyFont="1" applyBorder="1" applyAlignment="1">
      <alignment horizontal="center" vertical="center"/>
    </xf>
    <xf numFmtId="49" fontId="14" fillId="0" borderId="3" xfId="1" applyNumberFormat="1" applyFont="1" applyBorder="1" applyAlignment="1">
      <alignment horizontal="center" vertical="center"/>
    </xf>
    <xf numFmtId="0" fontId="14" fillId="0" borderId="4" xfId="1" applyFont="1" applyBorder="1" applyAlignment="1">
      <alignment horizontal="center" vertical="center"/>
    </xf>
    <xf numFmtId="49" fontId="14" fillId="0" borderId="4" xfId="1" applyNumberFormat="1" applyFont="1" applyBorder="1" applyAlignment="1">
      <alignment horizontal="center" vertical="center"/>
    </xf>
    <xf numFmtId="0" fontId="14" fillId="0" borderId="4" xfId="1" applyFont="1" applyFill="1" applyBorder="1" applyAlignment="1">
      <alignment horizontal="center" vertical="center"/>
    </xf>
    <xf numFmtId="49" fontId="14" fillId="0" borderId="4" xfId="1" applyNumberFormat="1" applyFont="1" applyFill="1" applyBorder="1" applyAlignment="1">
      <alignment horizontal="center" vertical="center"/>
    </xf>
    <xf numFmtId="0" fontId="9" fillId="0" borderId="5" xfId="1" applyFont="1" applyFill="1" applyBorder="1" applyAlignment="1">
      <alignment horizontal="center" vertical="center"/>
    </xf>
    <xf numFmtId="0" fontId="7" fillId="0" borderId="0" xfId="2" applyFont="1">
      <alignment vertical="center"/>
    </xf>
    <xf numFmtId="0" fontId="9" fillId="0" borderId="0" xfId="2" applyFont="1">
      <alignment vertical="center"/>
    </xf>
    <xf numFmtId="0" fontId="7" fillId="0" borderId="0" xfId="0" applyFont="1" applyAlignment="1">
      <alignment shrinkToFit="1"/>
    </xf>
    <xf numFmtId="0" fontId="7" fillId="0" borderId="0" xfId="1" applyFont="1" applyAlignment="1">
      <alignment vertical="center"/>
    </xf>
    <xf numFmtId="0" fontId="16" fillId="0" borderId="0" xfId="1" applyFont="1" applyAlignment="1">
      <alignment vertical="center"/>
    </xf>
    <xf numFmtId="0" fontId="16" fillId="0" borderId="0" xfId="1" applyFont="1">
      <alignment vertical="center"/>
    </xf>
    <xf numFmtId="0" fontId="15" fillId="0" borderId="0" xfId="1" applyFont="1">
      <alignment vertical="center"/>
    </xf>
    <xf numFmtId="0" fontId="16" fillId="0" borderId="6" xfId="1" applyFont="1" applyBorder="1" applyAlignment="1">
      <alignment horizontal="center" vertical="center"/>
    </xf>
    <xf numFmtId="0" fontId="16" fillId="0" borderId="7" xfId="1" applyFont="1" applyBorder="1" applyAlignment="1">
      <alignment vertical="center"/>
    </xf>
    <xf numFmtId="0" fontId="16" fillId="0" borderId="8" xfId="1" applyFont="1" applyBorder="1" applyAlignment="1">
      <alignment vertical="center"/>
    </xf>
    <xf numFmtId="0" fontId="16" fillId="0" borderId="9" xfId="1" applyFont="1" applyBorder="1" applyAlignment="1">
      <alignment horizontal="center" vertical="center"/>
    </xf>
    <xf numFmtId="0" fontId="16" fillId="0" borderId="10" xfId="1" applyFont="1" applyBorder="1" applyAlignment="1">
      <alignment horizontal="center" vertical="center"/>
    </xf>
    <xf numFmtId="0" fontId="16" fillId="0" borderId="11" xfId="1" applyFont="1" applyBorder="1" applyAlignment="1">
      <alignment horizontal="center" vertical="center"/>
    </xf>
    <xf numFmtId="0" fontId="16" fillId="0" borderId="0" xfId="1" applyFont="1" applyAlignment="1">
      <alignment horizontal="left" vertical="center" indent="1"/>
    </xf>
    <xf numFmtId="0" fontId="9" fillId="0" borderId="0" xfId="1" applyFont="1" applyBorder="1" applyAlignment="1">
      <alignment horizontal="center" vertical="center"/>
    </xf>
    <xf numFmtId="0" fontId="14" fillId="0" borderId="0" xfId="1" applyFont="1" applyFill="1" applyBorder="1" applyAlignment="1">
      <alignment horizontal="center" vertical="center"/>
    </xf>
    <xf numFmtId="49" fontId="14" fillId="0" borderId="0" xfId="1" applyNumberFormat="1" applyFont="1" applyFill="1" applyBorder="1" applyAlignment="1">
      <alignment horizontal="center" vertical="center"/>
    </xf>
    <xf numFmtId="0" fontId="9" fillId="0" borderId="0" xfId="1" applyFont="1" applyFill="1" applyBorder="1" applyAlignment="1">
      <alignment horizontal="center" vertical="center"/>
    </xf>
    <xf numFmtId="0" fontId="17" fillId="0" borderId="0" xfId="1" applyFont="1" applyAlignment="1">
      <alignment vertical="center"/>
    </xf>
    <xf numFmtId="0" fontId="13" fillId="0" borderId="0" xfId="1" applyFont="1" applyAlignment="1">
      <alignment vertical="center"/>
    </xf>
    <xf numFmtId="0" fontId="9" fillId="0" borderId="17" xfId="1" applyFont="1" applyFill="1" applyBorder="1" applyAlignment="1">
      <alignment horizontal="center" vertical="center" shrinkToFit="1"/>
    </xf>
    <xf numFmtId="0" fontId="9" fillId="0" borderId="18" xfId="1" applyFont="1" applyFill="1" applyBorder="1" applyAlignment="1">
      <alignment horizontal="center" vertical="center" shrinkToFit="1"/>
    </xf>
    <xf numFmtId="0" fontId="9" fillId="0" borderId="4" xfId="1" applyFont="1" applyBorder="1" applyAlignment="1">
      <alignment horizontal="center" vertical="center" shrinkToFit="1"/>
    </xf>
    <xf numFmtId="0" fontId="9" fillId="0" borderId="20" xfId="1" applyFont="1" applyBorder="1" applyAlignment="1">
      <alignment horizontal="center" vertical="center" shrinkToFit="1"/>
    </xf>
    <xf numFmtId="0" fontId="23" fillId="0" borderId="0" xfId="0" applyFont="1"/>
    <xf numFmtId="0" fontId="24" fillId="0" borderId="0" xfId="0" applyFont="1"/>
    <xf numFmtId="0" fontId="19" fillId="0" borderId="0" xfId="0" applyFont="1"/>
    <xf numFmtId="176" fontId="9" fillId="0" borderId="5" xfId="1" applyNumberFormat="1" applyFont="1" applyBorder="1" applyAlignment="1">
      <alignment horizontal="center" vertical="center"/>
    </xf>
    <xf numFmtId="176" fontId="9" fillId="0" borderId="23" xfId="1" applyNumberFormat="1" applyFont="1" applyBorder="1" applyAlignment="1">
      <alignment horizontal="center" vertical="center"/>
    </xf>
    <xf numFmtId="176" fontId="9" fillId="0" borderId="24" xfId="1" applyNumberFormat="1" applyFont="1" applyBorder="1" applyAlignment="1">
      <alignment horizontal="center" vertical="center"/>
    </xf>
    <xf numFmtId="176" fontId="9" fillId="0" borderId="25" xfId="1" applyNumberFormat="1" applyFont="1" applyBorder="1" applyAlignment="1">
      <alignment horizontal="center" vertical="center"/>
    </xf>
    <xf numFmtId="176" fontId="9" fillId="0" borderId="18" xfId="1" applyNumberFormat="1" applyFont="1" applyBorder="1" applyAlignment="1">
      <alignment horizontal="center" vertical="center"/>
    </xf>
    <xf numFmtId="176" fontId="16" fillId="0" borderId="12" xfId="1" applyNumberFormat="1" applyFont="1" applyBorder="1" applyAlignment="1">
      <alignment horizontal="center" vertical="center"/>
    </xf>
    <xf numFmtId="176" fontId="16" fillId="0" borderId="13" xfId="1" applyNumberFormat="1" applyFont="1" applyBorder="1" applyAlignment="1">
      <alignment horizontal="center" vertical="center"/>
    </xf>
    <xf numFmtId="176" fontId="9" fillId="0" borderId="29" xfId="1" applyNumberFormat="1" applyFont="1" applyBorder="1" applyAlignment="1">
      <alignment horizontal="center" vertical="center"/>
    </xf>
    <xf numFmtId="0" fontId="7" fillId="0" borderId="0" xfId="0" applyFont="1" applyAlignment="1">
      <alignment horizontal="center" shrinkToFit="1"/>
    </xf>
    <xf numFmtId="0" fontId="28" fillId="0" borderId="0" xfId="0" applyFont="1"/>
    <xf numFmtId="0" fontId="28" fillId="0" borderId="0" xfId="1" applyFont="1">
      <alignment vertical="center"/>
    </xf>
    <xf numFmtId="176" fontId="9" fillId="0" borderId="31" xfId="1" applyNumberFormat="1" applyFont="1" applyBorder="1" applyAlignment="1">
      <alignment horizontal="center" vertical="center"/>
    </xf>
    <xf numFmtId="0" fontId="6" fillId="0" borderId="0" xfId="1" applyAlignment="1">
      <alignment horizontal="center" vertical="center"/>
    </xf>
    <xf numFmtId="0" fontId="16" fillId="2" borderId="0" xfId="1" applyFont="1" applyFill="1">
      <alignment vertical="center"/>
    </xf>
    <xf numFmtId="0" fontId="6" fillId="0" borderId="0" xfId="1" applyAlignment="1">
      <alignment horizontal="center" vertical="center" shrinkToFit="1"/>
    </xf>
    <xf numFmtId="176" fontId="9" fillId="0" borderId="32" xfId="1" applyNumberFormat="1" applyFont="1" applyBorder="1" applyAlignment="1">
      <alignment horizontal="center" vertical="center"/>
    </xf>
    <xf numFmtId="176" fontId="9" fillId="0" borderId="33" xfId="1" applyNumberFormat="1" applyFont="1" applyBorder="1" applyAlignment="1">
      <alignment horizontal="center" vertical="center"/>
    </xf>
    <xf numFmtId="0" fontId="9" fillId="0" borderId="37" xfId="1" applyFont="1" applyFill="1" applyBorder="1" applyAlignment="1">
      <alignment horizontal="center" vertical="center"/>
    </xf>
    <xf numFmtId="0" fontId="9" fillId="0" borderId="36" xfId="1" applyFont="1" applyFill="1" applyBorder="1" applyAlignment="1">
      <alignment horizontal="center" vertical="center" shrinkToFit="1"/>
    </xf>
    <xf numFmtId="0" fontId="13" fillId="0" borderId="0" xfId="1" applyFont="1" applyFill="1" applyAlignment="1">
      <alignment vertical="center"/>
    </xf>
    <xf numFmtId="0" fontId="21" fillId="0" borderId="0" xfId="0" applyFont="1" applyFill="1" applyAlignment="1">
      <alignment horizontal="left" vertical="center" readingOrder="1"/>
    </xf>
    <xf numFmtId="0" fontId="18" fillId="0" borderId="0" xfId="0" applyFont="1" applyFill="1"/>
    <xf numFmtId="0" fontId="7" fillId="0" borderId="0" xfId="0" applyFont="1" applyFill="1"/>
    <xf numFmtId="0" fontId="0" fillId="0" borderId="0" xfId="0" applyFill="1"/>
    <xf numFmtId="0" fontId="30" fillId="0" borderId="0" xfId="0" applyFont="1"/>
    <xf numFmtId="0" fontId="7" fillId="0" borderId="0" xfId="1" applyFont="1" applyBorder="1" applyAlignment="1">
      <alignment vertical="center"/>
    </xf>
    <xf numFmtId="0" fontId="7" fillId="0" borderId="0" xfId="0" applyFont="1" applyFill="1" applyAlignment="1">
      <alignment horizontal="center" shrinkToFit="1"/>
    </xf>
    <xf numFmtId="0" fontId="9" fillId="0" borderId="22" xfId="1" applyFont="1" applyFill="1" applyBorder="1" applyAlignment="1">
      <alignment horizontal="center" vertical="center" shrinkToFit="1"/>
    </xf>
    <xf numFmtId="0" fontId="9" fillId="0" borderId="21" xfId="1" applyFont="1" applyBorder="1" applyAlignment="1">
      <alignment horizontal="center" vertical="center" shrinkToFit="1"/>
    </xf>
    <xf numFmtId="0" fontId="9" fillId="0" borderId="3" xfId="1" applyFont="1" applyBorder="1" applyAlignment="1">
      <alignment horizontal="center" vertical="center" shrinkToFit="1"/>
    </xf>
    <xf numFmtId="0" fontId="13" fillId="0" borderId="0" xfId="1" applyFont="1" applyFill="1">
      <alignment vertical="center"/>
    </xf>
    <xf numFmtId="49" fontId="13" fillId="0" borderId="0" xfId="1" applyNumberFormat="1" applyFont="1" applyFill="1">
      <alignment vertical="center"/>
    </xf>
    <xf numFmtId="0" fontId="17" fillId="0" borderId="0" xfId="1" applyFont="1" applyFill="1" applyAlignment="1">
      <alignment vertical="center"/>
    </xf>
    <xf numFmtId="0" fontId="9" fillId="0" borderId="1" xfId="1" applyFont="1" applyBorder="1" applyAlignment="1">
      <alignment horizontal="center" vertical="center" shrinkToFit="1"/>
    </xf>
    <xf numFmtId="0" fontId="9" fillId="0" borderId="0" xfId="1" applyFont="1" applyFill="1" applyAlignment="1">
      <alignment horizontal="center" vertical="center"/>
    </xf>
    <xf numFmtId="0" fontId="9" fillId="0" borderId="0" xfId="1" applyFont="1" applyFill="1" applyAlignment="1">
      <alignment vertical="center" shrinkToFit="1"/>
    </xf>
    <xf numFmtId="176" fontId="9" fillId="0" borderId="51" xfId="1" applyNumberFormat="1" applyFont="1" applyBorder="1" applyAlignment="1">
      <alignment horizontal="center" vertical="center"/>
    </xf>
    <xf numFmtId="176" fontId="9" fillId="0" borderId="52" xfId="1" applyNumberFormat="1" applyFont="1" applyBorder="1" applyAlignment="1">
      <alignment horizontal="center" vertical="center"/>
    </xf>
    <xf numFmtId="176" fontId="9" fillId="0" borderId="28" xfId="1" applyNumberFormat="1" applyFont="1" applyBorder="1" applyAlignment="1">
      <alignment horizontal="center" vertical="center"/>
    </xf>
    <xf numFmtId="0" fontId="6" fillId="3" borderId="4" xfId="1" applyFill="1" applyBorder="1">
      <alignment vertical="center"/>
    </xf>
    <xf numFmtId="0" fontId="6" fillId="3" borderId="4" xfId="1" applyFill="1" applyBorder="1" applyAlignment="1">
      <alignment horizontal="center" vertical="center"/>
    </xf>
    <xf numFmtId="0" fontId="13" fillId="0" borderId="15" xfId="1" applyFont="1" applyFill="1" applyBorder="1">
      <alignment vertical="center"/>
    </xf>
    <xf numFmtId="0" fontId="13" fillId="0" borderId="19" xfId="1" applyFont="1" applyFill="1" applyBorder="1" applyAlignment="1">
      <alignment vertical="center"/>
    </xf>
    <xf numFmtId="0" fontId="13" fillId="0" borderId="17" xfId="1" applyFont="1" applyFill="1" applyBorder="1" applyAlignment="1">
      <alignment vertical="center"/>
    </xf>
    <xf numFmtId="0" fontId="13" fillId="0" borderId="30" xfId="1" applyFont="1" applyFill="1" applyBorder="1">
      <alignment vertical="center"/>
    </xf>
    <xf numFmtId="0" fontId="13" fillId="0" borderId="0" xfId="1" applyFont="1" applyFill="1" applyBorder="1" applyAlignment="1">
      <alignment vertical="center"/>
    </xf>
    <xf numFmtId="0" fontId="13" fillId="0" borderId="50" xfId="1" applyFont="1" applyFill="1" applyBorder="1" applyAlignment="1">
      <alignment vertical="center"/>
    </xf>
    <xf numFmtId="0" fontId="13" fillId="0" borderId="30" xfId="1" applyFont="1" applyFill="1" applyBorder="1" applyAlignment="1">
      <alignment vertical="center"/>
    </xf>
    <xf numFmtId="49" fontId="13" fillId="0" borderId="0" xfId="1" applyNumberFormat="1" applyFont="1" applyFill="1" applyBorder="1">
      <alignment vertical="center"/>
    </xf>
    <xf numFmtId="0" fontId="13" fillId="0" borderId="0" xfId="1" applyFont="1" applyFill="1" applyBorder="1">
      <alignment vertical="center"/>
    </xf>
    <xf numFmtId="0" fontId="9" fillId="0" borderId="36" xfId="1" applyFont="1" applyFill="1" applyBorder="1" applyAlignment="1">
      <alignment horizontal="center" vertical="center"/>
    </xf>
    <xf numFmtId="176" fontId="16" fillId="0" borderId="26" xfId="1" applyNumberFormat="1" applyFont="1" applyFill="1" applyBorder="1" applyAlignment="1">
      <alignment horizontal="center" vertical="center"/>
    </xf>
    <xf numFmtId="176" fontId="16" fillId="0" borderId="27" xfId="1" applyNumberFormat="1" applyFont="1" applyFill="1" applyBorder="1" applyAlignment="1">
      <alignment horizontal="center" vertical="center"/>
    </xf>
    <xf numFmtId="0" fontId="16" fillId="0" borderId="23" xfId="1" applyFont="1" applyFill="1" applyBorder="1" applyAlignment="1">
      <alignment horizontal="center" vertical="center"/>
    </xf>
    <xf numFmtId="0" fontId="16" fillId="0" borderId="35" xfId="1" applyFont="1" applyFill="1" applyBorder="1" applyAlignment="1">
      <alignment horizontal="center" vertical="center"/>
    </xf>
    <xf numFmtId="0" fontId="16" fillId="0" borderId="12" xfId="1" applyFont="1" applyFill="1" applyBorder="1" applyAlignment="1">
      <alignment horizontal="center" vertical="center"/>
    </xf>
    <xf numFmtId="0" fontId="16" fillId="0" borderId="13" xfId="1" applyFont="1" applyFill="1" applyBorder="1" applyAlignment="1">
      <alignment horizontal="center" vertical="center"/>
    </xf>
    <xf numFmtId="176" fontId="16" fillId="0" borderId="12" xfId="1" applyNumberFormat="1" applyFont="1" applyFill="1" applyBorder="1" applyAlignment="1">
      <alignment horizontal="center" vertical="center"/>
    </xf>
    <xf numFmtId="176" fontId="16" fillId="0" borderId="13" xfId="1" applyNumberFormat="1" applyFont="1" applyFill="1" applyBorder="1" applyAlignment="1">
      <alignment horizontal="center" vertical="center"/>
    </xf>
    <xf numFmtId="0" fontId="16" fillId="0" borderId="26" xfId="1" applyFont="1" applyFill="1" applyBorder="1" applyAlignment="1">
      <alignment horizontal="center" vertical="center"/>
    </xf>
    <xf numFmtId="0" fontId="16" fillId="0" borderId="27" xfId="1" applyFont="1" applyFill="1" applyBorder="1" applyAlignment="1">
      <alignment horizontal="center" vertical="center"/>
    </xf>
    <xf numFmtId="0" fontId="22" fillId="0" borderId="0" xfId="0" applyFont="1" applyAlignment="1">
      <alignment horizontal="center" vertical="center" readingOrder="1"/>
    </xf>
    <xf numFmtId="0" fontId="7" fillId="0" borderId="0" xfId="0" applyFont="1" applyFill="1" applyAlignment="1">
      <alignment horizontal="center" vertical="center" shrinkToFit="1"/>
    </xf>
    <xf numFmtId="0" fontId="29" fillId="0" borderId="0" xfId="1" applyFont="1">
      <alignment vertical="center"/>
    </xf>
    <xf numFmtId="0" fontId="9" fillId="0" borderId="14" xfId="1" applyFont="1" applyFill="1" applyBorder="1" applyAlignment="1">
      <alignment horizontal="center" vertical="center" shrinkToFit="1"/>
    </xf>
    <xf numFmtId="0" fontId="9" fillId="0" borderId="12" xfId="1" applyFont="1" applyFill="1" applyBorder="1" applyAlignment="1">
      <alignment horizontal="center" vertical="center" shrinkToFit="1"/>
    </xf>
    <xf numFmtId="0" fontId="9" fillId="0" borderId="15" xfId="1" applyFont="1" applyFill="1" applyBorder="1" applyAlignment="1">
      <alignment horizontal="center" vertical="center" shrinkToFit="1"/>
    </xf>
    <xf numFmtId="0" fontId="9" fillId="0" borderId="16" xfId="1" applyFont="1" applyFill="1" applyBorder="1" applyAlignment="1">
      <alignment horizontal="center" vertical="center" shrinkToFit="1"/>
    </xf>
    <xf numFmtId="0" fontId="9" fillId="0" borderId="13" xfId="1" applyFont="1" applyFill="1" applyBorder="1" applyAlignment="1">
      <alignment horizontal="center" vertical="center" shrinkToFit="1"/>
    </xf>
    <xf numFmtId="0" fontId="9" fillId="0" borderId="37" xfId="1" applyFont="1" applyFill="1" applyBorder="1" applyAlignment="1">
      <alignment horizontal="center" vertical="center" shrinkToFit="1"/>
    </xf>
    <xf numFmtId="0" fontId="9" fillId="0" borderId="19" xfId="1" applyFont="1" applyFill="1" applyBorder="1" applyAlignment="1">
      <alignment horizontal="center" vertical="center" shrinkToFit="1"/>
    </xf>
    <xf numFmtId="0" fontId="8" fillId="0" borderId="5" xfId="1" applyFont="1" applyFill="1" applyBorder="1" applyAlignment="1">
      <alignment horizontal="center" vertical="center"/>
    </xf>
    <xf numFmtId="0" fontId="32" fillId="0" borderId="15" xfId="1" applyFont="1" applyFill="1" applyBorder="1" applyAlignment="1">
      <alignment horizontal="center" vertical="center" shrinkToFit="1"/>
    </xf>
    <xf numFmtId="0" fontId="32" fillId="0" borderId="17" xfId="1" applyFont="1" applyFill="1" applyBorder="1" applyAlignment="1">
      <alignment horizontal="center" vertical="center" shrinkToFit="1"/>
    </xf>
    <xf numFmtId="0" fontId="32" fillId="0" borderId="19" xfId="1" applyFont="1" applyFill="1" applyBorder="1" applyAlignment="1">
      <alignment horizontal="center" vertical="center" shrinkToFit="1"/>
    </xf>
    <xf numFmtId="0" fontId="33" fillId="0" borderId="19" xfId="1" applyFont="1" applyFill="1" applyBorder="1" applyAlignment="1">
      <alignment horizontal="center" vertical="center" shrinkToFit="1"/>
    </xf>
    <xf numFmtId="0" fontId="9" fillId="0" borderId="58" xfId="1" applyFont="1" applyBorder="1" applyAlignment="1">
      <alignment horizontal="center" vertical="center"/>
    </xf>
    <xf numFmtId="0" fontId="9" fillId="0" borderId="34" xfId="1" applyFont="1" applyBorder="1" applyAlignment="1">
      <alignment horizontal="center" vertical="center"/>
    </xf>
    <xf numFmtId="0" fontId="32" fillId="0" borderId="59" xfId="1" applyFont="1" applyFill="1" applyBorder="1" applyAlignment="1">
      <alignment horizontal="center" vertical="center" shrinkToFit="1"/>
    </xf>
    <xf numFmtId="0" fontId="27" fillId="0" borderId="0" xfId="0" applyFont="1" applyFill="1" applyAlignment="1">
      <alignment horizontal="center" vertical="center" readingOrder="1"/>
    </xf>
    <xf numFmtId="0" fontId="26" fillId="0" borderId="0" xfId="0" applyFont="1" applyFill="1" applyAlignment="1">
      <alignment horizontal="center" vertical="center" readingOrder="1"/>
    </xf>
    <xf numFmtId="0" fontId="22" fillId="0" borderId="0" xfId="0" applyFont="1" applyAlignment="1">
      <alignment horizontal="center" vertical="center" readingOrder="1"/>
    </xf>
    <xf numFmtId="0" fontId="7" fillId="0" borderId="0" xfId="0" applyFont="1" applyFill="1" applyAlignment="1">
      <alignment horizontal="center" vertical="center" shrinkToFit="1"/>
    </xf>
    <xf numFmtId="0" fontId="11" fillId="0" borderId="0" xfId="0" applyFont="1" applyFill="1" applyAlignment="1">
      <alignment horizontal="center"/>
    </xf>
    <xf numFmtId="0" fontId="7" fillId="0" borderId="0" xfId="1" applyFont="1" applyFill="1" applyAlignment="1">
      <alignment horizontal="center" vertical="center"/>
    </xf>
    <xf numFmtId="0" fontId="7" fillId="0" borderId="0" xfId="1" applyFont="1" applyFill="1" applyAlignment="1">
      <alignment horizontal="center" vertical="center" shrinkToFit="1"/>
    </xf>
    <xf numFmtId="0" fontId="7" fillId="0" borderId="53" xfId="1" applyFont="1" applyBorder="1" applyAlignment="1">
      <alignment horizontal="center" vertical="center"/>
    </xf>
    <xf numFmtId="0" fontId="7" fillId="0" borderId="54" xfId="1" applyFont="1" applyBorder="1" applyAlignment="1">
      <alignment horizontal="center" vertical="center"/>
    </xf>
    <xf numFmtId="0" fontId="7" fillId="0" borderId="55" xfId="1" applyFont="1" applyBorder="1" applyAlignment="1">
      <alignment horizontal="center" vertical="center"/>
    </xf>
    <xf numFmtId="176" fontId="9" fillId="0" borderId="34" xfId="1" applyNumberFormat="1" applyFont="1" applyBorder="1" applyAlignment="1">
      <alignment horizontal="center" vertical="center"/>
    </xf>
    <xf numFmtId="176" fontId="9" fillId="0" borderId="3" xfId="1" applyNumberFormat="1" applyFont="1" applyBorder="1" applyAlignment="1">
      <alignment horizontal="center" vertical="center"/>
    </xf>
    <xf numFmtId="0" fontId="16" fillId="0" borderId="41" xfId="1" applyFont="1" applyBorder="1" applyAlignment="1">
      <alignment horizontal="center" vertical="center" shrinkToFit="1"/>
    </xf>
    <xf numFmtId="0" fontId="16" fillId="0" borderId="4" xfId="1" applyFont="1" applyBorder="1" applyAlignment="1">
      <alignment horizontal="center" vertical="center" shrinkToFit="1"/>
    </xf>
    <xf numFmtId="0" fontId="16" fillId="0" borderId="36" xfId="1" applyFont="1" applyFill="1" applyBorder="1" applyAlignment="1">
      <alignment horizontal="center" vertical="center"/>
    </xf>
    <xf numFmtId="176" fontId="16" fillId="0" borderId="36" xfId="1" applyNumberFormat="1" applyFont="1" applyFill="1" applyBorder="1" applyAlignment="1">
      <alignment horizontal="center" vertical="center"/>
    </xf>
    <xf numFmtId="0" fontId="16" fillId="0" borderId="42" xfId="1" applyFont="1" applyBorder="1" applyAlignment="1">
      <alignment horizontal="center" vertical="center" shrinkToFit="1"/>
    </xf>
    <xf numFmtId="0" fontId="16" fillId="0" borderId="3" xfId="1" applyFont="1" applyBorder="1" applyAlignment="1">
      <alignment horizontal="center" vertical="center" shrinkToFit="1"/>
    </xf>
    <xf numFmtId="176" fontId="16" fillId="0" borderId="19" xfId="1" applyNumberFormat="1" applyFont="1" applyFill="1" applyBorder="1" applyAlignment="1">
      <alignment horizontal="center" vertical="center"/>
    </xf>
    <xf numFmtId="176" fontId="16" fillId="4" borderId="12" xfId="1" applyNumberFormat="1" applyFont="1" applyFill="1" applyBorder="1" applyAlignment="1">
      <alignment horizontal="center" vertical="center"/>
    </xf>
    <xf numFmtId="176" fontId="16" fillId="4" borderId="36" xfId="1" applyNumberFormat="1" applyFont="1" applyFill="1" applyBorder="1" applyAlignment="1">
      <alignment horizontal="center" vertical="center"/>
    </xf>
    <xf numFmtId="176" fontId="16" fillId="4" borderId="28" xfId="1" applyNumberFormat="1" applyFont="1" applyFill="1" applyBorder="1" applyAlignment="1">
      <alignment horizontal="center" vertical="center"/>
    </xf>
    <xf numFmtId="176" fontId="16" fillId="0" borderId="36" xfId="1" applyNumberFormat="1" applyFont="1" applyBorder="1" applyAlignment="1">
      <alignment horizontal="center" vertical="center"/>
    </xf>
    <xf numFmtId="0" fontId="16" fillId="0" borderId="9" xfId="1" applyFont="1" applyBorder="1" applyAlignment="1">
      <alignment horizontal="center" vertical="center"/>
    </xf>
    <xf numFmtId="0" fontId="16" fillId="0" borderId="10" xfId="1" applyFont="1" applyBorder="1" applyAlignment="1">
      <alignment horizontal="center" vertical="center"/>
    </xf>
    <xf numFmtId="0" fontId="16" fillId="0" borderId="43" xfId="1" applyFont="1" applyFill="1" applyBorder="1" applyAlignment="1">
      <alignment horizontal="center" vertical="center"/>
    </xf>
    <xf numFmtId="176" fontId="16" fillId="0" borderId="43" xfId="1" applyNumberFormat="1" applyFont="1" applyFill="1" applyBorder="1" applyAlignment="1">
      <alignment horizontal="center" vertical="center"/>
    </xf>
    <xf numFmtId="0" fontId="16" fillId="0" borderId="48" xfId="1" applyFont="1" applyBorder="1" applyAlignment="1">
      <alignment horizontal="center" vertical="center"/>
    </xf>
    <xf numFmtId="0" fontId="13" fillId="0" borderId="44" xfId="1" applyFont="1" applyBorder="1" applyAlignment="1">
      <alignment horizontal="center" vertical="center" textRotation="255" shrinkToFit="1"/>
    </xf>
    <xf numFmtId="0" fontId="13" fillId="0" borderId="45" xfId="1" applyFont="1" applyBorder="1" applyAlignment="1">
      <alignment horizontal="center" vertical="center" textRotation="255" shrinkToFit="1"/>
    </xf>
    <xf numFmtId="0" fontId="16" fillId="0" borderId="46" xfId="1" applyFont="1" applyBorder="1" applyAlignment="1">
      <alignment horizontal="center" vertical="center" shrinkToFit="1"/>
    </xf>
    <xf numFmtId="0" fontId="16" fillId="0" borderId="47" xfId="1" applyFont="1" applyBorder="1" applyAlignment="1">
      <alignment horizontal="center" vertical="center" shrinkToFit="1"/>
    </xf>
    <xf numFmtId="0" fontId="16" fillId="0" borderId="7" xfId="1" applyFont="1" applyBorder="1" applyAlignment="1">
      <alignment horizontal="center" vertical="center" shrinkToFit="1"/>
    </xf>
    <xf numFmtId="0" fontId="16" fillId="0" borderId="9" xfId="1" applyFont="1" applyBorder="1" applyAlignment="1">
      <alignment horizontal="center" vertical="center" shrinkToFit="1"/>
    </xf>
    <xf numFmtId="0" fontId="16" fillId="0" borderId="10" xfId="1" applyFont="1" applyBorder="1" applyAlignment="1">
      <alignment horizontal="center" vertical="center" shrinkToFit="1"/>
    </xf>
    <xf numFmtId="0" fontId="16" fillId="4" borderId="26" xfId="1" applyFont="1" applyFill="1" applyBorder="1" applyAlignment="1">
      <alignment horizontal="center" vertical="center"/>
    </xf>
    <xf numFmtId="0" fontId="16" fillId="4" borderId="43" xfId="1" applyFont="1" applyFill="1" applyBorder="1" applyAlignment="1">
      <alignment horizontal="center" vertical="center"/>
    </xf>
    <xf numFmtId="0" fontId="16" fillId="4" borderId="27" xfId="1" applyFont="1" applyFill="1" applyBorder="1" applyAlignment="1">
      <alignment horizontal="center" vertical="center"/>
    </xf>
    <xf numFmtId="0" fontId="16" fillId="4" borderId="12" xfId="1" applyFont="1" applyFill="1" applyBorder="1" applyAlignment="1">
      <alignment horizontal="center" vertical="center"/>
    </xf>
    <xf numFmtId="0" fontId="16" fillId="4" borderId="36" xfId="1" applyFont="1" applyFill="1" applyBorder="1" applyAlignment="1">
      <alignment horizontal="center" vertical="center"/>
    </xf>
    <xf numFmtId="0" fontId="16" fillId="4" borderId="13" xfId="1" applyFont="1" applyFill="1" applyBorder="1" applyAlignment="1">
      <alignment horizontal="center" vertical="center"/>
    </xf>
    <xf numFmtId="0" fontId="16" fillId="0" borderId="49" xfId="1" applyFont="1" applyFill="1" applyBorder="1" applyAlignment="1">
      <alignment horizontal="center" vertical="center"/>
    </xf>
    <xf numFmtId="0" fontId="7" fillId="0" borderId="0" xfId="1" applyFont="1" applyAlignment="1">
      <alignment horizontal="center" vertical="center"/>
    </xf>
    <xf numFmtId="0" fontId="14" fillId="0" borderId="20" xfId="1" applyFont="1" applyBorder="1" applyAlignment="1">
      <alignment horizontal="center" vertical="center"/>
    </xf>
    <xf numFmtId="0" fontId="14" fillId="0" borderId="3" xfId="1" applyFont="1" applyBorder="1" applyAlignment="1">
      <alignment horizontal="center" vertical="center"/>
    </xf>
    <xf numFmtId="0" fontId="14" fillId="0" borderId="20" xfId="1" applyFont="1" applyFill="1" applyBorder="1" applyAlignment="1">
      <alignment horizontal="center" vertical="center"/>
    </xf>
    <xf numFmtId="0" fontId="14" fillId="0" borderId="3" xfId="1" applyFont="1" applyFill="1" applyBorder="1" applyAlignment="1">
      <alignment horizontal="center" vertical="center"/>
    </xf>
    <xf numFmtId="0" fontId="8" fillId="0" borderId="20" xfId="1" applyFont="1" applyFill="1" applyBorder="1" applyAlignment="1">
      <alignment horizontal="center" vertical="center" wrapText="1"/>
    </xf>
    <xf numFmtId="0" fontId="8" fillId="0" borderId="3" xfId="1" applyFont="1" applyFill="1" applyBorder="1" applyAlignment="1">
      <alignment horizontal="center" vertical="center" wrapText="1"/>
    </xf>
    <xf numFmtId="0" fontId="8" fillId="0" borderId="56" xfId="1" applyFont="1" applyFill="1" applyBorder="1" applyAlignment="1">
      <alignment horizontal="center" vertical="center" wrapText="1"/>
    </xf>
    <xf numFmtId="0" fontId="8" fillId="0" borderId="57" xfId="1" applyFont="1" applyFill="1" applyBorder="1" applyAlignment="1">
      <alignment horizontal="center" vertical="center" wrapText="1"/>
    </xf>
    <xf numFmtId="49" fontId="14" fillId="0" borderId="20" xfId="1" applyNumberFormat="1" applyFont="1" applyBorder="1" applyAlignment="1">
      <alignment horizontal="center" vertical="center"/>
    </xf>
    <xf numFmtId="49" fontId="14" fillId="0" borderId="3" xfId="1" applyNumberFormat="1" applyFont="1" applyBorder="1" applyAlignment="1">
      <alignment horizontal="center" vertical="center"/>
    </xf>
    <xf numFmtId="49" fontId="31" fillId="0" borderId="0" xfId="1" applyNumberFormat="1" applyFont="1" applyFill="1" applyAlignment="1">
      <alignment horizontal="center" vertical="center"/>
    </xf>
    <xf numFmtId="0" fontId="9" fillId="0" borderId="38" xfId="1" applyFont="1" applyBorder="1" applyAlignment="1">
      <alignment horizontal="center" vertical="center"/>
    </xf>
    <xf numFmtId="0" fontId="9" fillId="0" borderId="39" xfId="1" applyFont="1" applyBorder="1" applyAlignment="1">
      <alignment horizontal="center" vertical="center"/>
    </xf>
    <xf numFmtId="0" fontId="9" fillId="0" borderId="40" xfId="1" applyFont="1" applyBorder="1" applyAlignment="1">
      <alignment horizontal="center" vertical="center"/>
    </xf>
    <xf numFmtId="49" fontId="9" fillId="0" borderId="0" xfId="1" applyNumberFormat="1" applyFont="1" applyFill="1" applyAlignment="1">
      <alignment horizontal="center" vertical="center" shrinkToFit="1"/>
    </xf>
    <xf numFmtId="49" fontId="9" fillId="0" borderId="0" xfId="1" applyNumberFormat="1" applyFont="1" applyFill="1" applyAlignment="1">
      <alignment horizontal="center" vertical="center"/>
    </xf>
    <xf numFmtId="0" fontId="9" fillId="0" borderId="0" xfId="1" applyFont="1" applyFill="1" applyAlignment="1">
      <alignment horizontal="center" vertical="center" shrinkToFit="1"/>
    </xf>
    <xf numFmtId="49" fontId="13" fillId="0" borderId="0" xfId="1" applyNumberFormat="1" applyFont="1" applyFill="1" applyAlignment="1">
      <alignment horizontal="center" vertical="center"/>
    </xf>
    <xf numFmtId="49" fontId="13" fillId="0" borderId="50" xfId="1" applyNumberFormat="1" applyFont="1" applyFill="1" applyBorder="1" applyAlignment="1">
      <alignment horizontal="center" vertical="center"/>
    </xf>
    <xf numFmtId="0" fontId="13" fillId="0" borderId="30" xfId="1" applyFont="1" applyFill="1" applyBorder="1" applyAlignment="1">
      <alignment horizontal="center" vertical="center"/>
    </xf>
    <xf numFmtId="0" fontId="13" fillId="0" borderId="0" xfId="1" applyFont="1" applyFill="1" applyBorder="1" applyAlignment="1">
      <alignment horizontal="center" vertical="center"/>
    </xf>
    <xf numFmtId="0" fontId="8" fillId="0" borderId="30" xfId="1" applyFont="1" applyFill="1" applyBorder="1" applyAlignment="1">
      <alignment horizontal="center" vertical="center"/>
    </xf>
    <xf numFmtId="0" fontId="8" fillId="0" borderId="0" xfId="1" applyFont="1" applyFill="1" applyBorder="1" applyAlignment="1">
      <alignment horizontal="center" vertical="center"/>
    </xf>
    <xf numFmtId="0" fontId="8" fillId="0" borderId="50" xfId="1" applyFont="1" applyFill="1" applyBorder="1" applyAlignment="1">
      <alignment horizontal="center" vertical="center"/>
    </xf>
    <xf numFmtId="49" fontId="13" fillId="0" borderId="0" xfId="1" applyNumberFormat="1" applyFont="1" applyFill="1" applyBorder="1" applyAlignment="1">
      <alignment horizontal="center" vertical="center"/>
    </xf>
    <xf numFmtId="0" fontId="20" fillId="0" borderId="0" xfId="0" applyFont="1" applyAlignment="1">
      <alignment horizontal="distributed"/>
    </xf>
  </cellXfs>
  <cellStyles count="7">
    <cellStyle name="標準" xfId="0" builtinId="0"/>
    <cellStyle name="標準 2" xfId="1"/>
    <cellStyle name="標準 2 2" xfId="2"/>
    <cellStyle name="標準 2_善防GP配置図" xfId="3"/>
    <cellStyle name="標準 3" xfId="4"/>
    <cellStyle name="標準 4" xfId="5"/>
    <cellStyle name="標準 5" xfId="6"/>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gi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53975</xdr:rowOff>
    </xdr:from>
    <xdr:to>
      <xdr:col>8</xdr:col>
      <xdr:colOff>0</xdr:colOff>
      <xdr:row>34</xdr:row>
      <xdr:rowOff>53975</xdr:rowOff>
    </xdr:to>
    <xdr:pic>
      <xdr:nvPicPr>
        <xdr:cNvPr id="2" name="Picture 12">
          <a:extLst>
            <a:ext uri="{FF2B5EF4-FFF2-40B4-BE49-F238E27FC236}">
              <a16:creationId xmlns="" xmlns:a16="http://schemas.microsoft.com/office/drawing/2014/main" id="{00000000-0008-0000-0000-0000F421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85800" y="415925"/>
          <a:ext cx="4800600" cy="579120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165100</xdr:colOff>
      <xdr:row>2</xdr:row>
      <xdr:rowOff>63500</xdr:rowOff>
    </xdr:from>
    <xdr:to>
      <xdr:col>4</xdr:col>
      <xdr:colOff>602273</xdr:colOff>
      <xdr:row>17</xdr:row>
      <xdr:rowOff>44450</xdr:rowOff>
    </xdr:to>
    <xdr:pic>
      <xdr:nvPicPr>
        <xdr:cNvPr id="2" name="図 1" descr="アクセスマップ">
          <a:extLst>
            <a:ext uri="{FF2B5EF4-FFF2-40B4-BE49-F238E27FC236}">
              <a16:creationId xmlns="" xmlns:a16="http://schemas.microsoft.com/office/drawing/2014/main" id="{8C267C5A-2F3C-4F5C-8E8E-B5D9F93CFEB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65100" y="549275"/>
          <a:ext cx="3180373" cy="269557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6</xdr:col>
      <xdr:colOff>571501</xdr:colOff>
      <xdr:row>28</xdr:row>
      <xdr:rowOff>101600</xdr:rowOff>
    </xdr:from>
    <xdr:to>
      <xdr:col>10</xdr:col>
      <xdr:colOff>508001</xdr:colOff>
      <xdr:row>30</xdr:row>
      <xdr:rowOff>31255</xdr:rowOff>
    </xdr:to>
    <xdr:sp macro="" textlink="">
      <xdr:nvSpPr>
        <xdr:cNvPr id="3" name="正方形/長方形 2">
          <a:extLst>
            <a:ext uri="{FF2B5EF4-FFF2-40B4-BE49-F238E27FC236}">
              <a16:creationId xmlns="" xmlns:a16="http://schemas.microsoft.com/office/drawing/2014/main" id="{91E60B2B-9991-4E46-85D7-693FFA3DCFF8}"/>
            </a:ext>
          </a:extLst>
        </xdr:cNvPr>
        <xdr:cNvSpPr/>
      </xdr:nvSpPr>
      <xdr:spPr>
        <a:xfrm>
          <a:off x="4686301" y="5292725"/>
          <a:ext cx="2679700" cy="29160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工作課　中嶋課長　からの変更要請</a:t>
          </a:r>
        </a:p>
      </xdr:txBody>
    </xdr:sp>
    <xdr:clientData/>
  </xdr:twoCellAnchor>
  <xdr:twoCellAnchor editAs="oneCell">
    <xdr:from>
      <xdr:col>5</xdr:col>
      <xdr:colOff>0</xdr:colOff>
      <xdr:row>1</xdr:row>
      <xdr:rowOff>107949</xdr:rowOff>
    </xdr:from>
    <xdr:to>
      <xdr:col>12</xdr:col>
      <xdr:colOff>619125</xdr:colOff>
      <xdr:row>33</xdr:row>
      <xdr:rowOff>76200</xdr:rowOff>
    </xdr:to>
    <xdr:pic>
      <xdr:nvPicPr>
        <xdr:cNvPr id="4" name="図 3">
          <a:extLst>
            <a:ext uri="{FF2B5EF4-FFF2-40B4-BE49-F238E27FC236}">
              <a16:creationId xmlns="" xmlns:a16="http://schemas.microsoft.com/office/drawing/2014/main" id="{E6AF9E79-61EB-4A2A-BB1D-2DDCAF8A35D3}"/>
            </a:ext>
          </a:extLst>
        </xdr:cNvPr>
        <xdr:cNvPicPr>
          <a:picLocks noChangeAspect="1"/>
        </xdr:cNvPicPr>
      </xdr:nvPicPr>
      <xdr:blipFill rotWithShape="1">
        <a:blip xmlns:r="http://schemas.openxmlformats.org/officeDocument/2006/relationships" r:embed="rId2" cstate="print">
          <a:extLst>
            <a:ext uri="{28A0092B-C50C-407E-A947-70E740481C1C}">
              <a14:useLocalDpi xmlns="" xmlns:a14="http://schemas.microsoft.com/office/drawing/2010/main" val="0"/>
            </a:ext>
          </a:extLst>
        </a:blip>
        <a:srcRect l="36814" t="24566" r="28018" b="13825"/>
        <a:stretch/>
      </xdr:blipFill>
      <xdr:spPr>
        <a:xfrm>
          <a:off x="3429000" y="412749"/>
          <a:ext cx="5419725" cy="5759451"/>
        </a:xfrm>
        <a:prstGeom prst="rect">
          <a:avLst/>
        </a:prstGeom>
      </xdr:spPr>
    </xdr:pic>
    <xdr:clientData/>
  </xdr:twoCellAnchor>
  <xdr:twoCellAnchor editAs="oneCell">
    <xdr:from>
      <xdr:col>0</xdr:col>
      <xdr:colOff>38100</xdr:colOff>
      <xdr:row>23</xdr:row>
      <xdr:rowOff>127000</xdr:rowOff>
    </xdr:from>
    <xdr:to>
      <xdr:col>4</xdr:col>
      <xdr:colOff>615950</xdr:colOff>
      <xdr:row>33</xdr:row>
      <xdr:rowOff>69850</xdr:rowOff>
    </xdr:to>
    <xdr:pic>
      <xdr:nvPicPr>
        <xdr:cNvPr id="5" name="図 4" descr="陸上競技場">
          <a:extLst>
            <a:ext uri="{FF2B5EF4-FFF2-40B4-BE49-F238E27FC236}">
              <a16:creationId xmlns="" xmlns:a16="http://schemas.microsoft.com/office/drawing/2014/main" id="{CDB7896A-6CAF-44FA-A3E2-63D8BFD1EEE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rcRect/>
        <a:stretch>
          <a:fillRect/>
        </a:stretch>
      </xdr:blipFill>
      <xdr:spPr bwMode="auto">
        <a:xfrm>
          <a:off x="38100" y="4413250"/>
          <a:ext cx="3321050" cy="17526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10</xdr:col>
      <xdr:colOff>377825</xdr:colOff>
      <xdr:row>28</xdr:row>
      <xdr:rowOff>127000</xdr:rowOff>
    </xdr:from>
    <xdr:to>
      <xdr:col>12</xdr:col>
      <xdr:colOff>549275</xdr:colOff>
      <xdr:row>34</xdr:row>
      <xdr:rowOff>133350</xdr:rowOff>
    </xdr:to>
    <xdr:sp macro="" textlink="">
      <xdr:nvSpPr>
        <xdr:cNvPr id="6" name="吹き出し: 上矢印 5">
          <a:extLst>
            <a:ext uri="{FF2B5EF4-FFF2-40B4-BE49-F238E27FC236}">
              <a16:creationId xmlns="" xmlns:a16="http://schemas.microsoft.com/office/drawing/2014/main" id="{69CB8204-AC79-445B-B0D7-0D23DD4213FA}"/>
            </a:ext>
          </a:extLst>
        </xdr:cNvPr>
        <xdr:cNvSpPr/>
      </xdr:nvSpPr>
      <xdr:spPr bwMode="auto">
        <a:xfrm>
          <a:off x="7235825" y="5318125"/>
          <a:ext cx="1543050" cy="1092200"/>
        </a:xfrm>
        <a:prstGeom prst="upArrowCallout">
          <a:avLst>
            <a:gd name="adj1" fmla="val 12619"/>
            <a:gd name="adj2" fmla="val 16045"/>
            <a:gd name="adj3" fmla="val 16220"/>
            <a:gd name="adj4" fmla="val 64977"/>
          </a:avLst>
        </a:prstGeom>
        <a:solidFill>
          <a:srgbClr val="FFFF00"/>
        </a:solidFill>
        <a:ln>
          <a:solidFill>
            <a:srgbClr val="FF0000"/>
          </a:solidFill>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upright="1"/>
        <a:lstStyle/>
        <a:p>
          <a:pPr algn="l"/>
          <a:r>
            <a:rPr kumimoji="1" lang="ja-JP" altLang="en-US" sz="1100"/>
            <a:t>　　ゲートメイン駐車場</a:t>
          </a:r>
          <a:endParaRPr kumimoji="1" lang="en-US" altLang="ja-JP" sz="1100"/>
        </a:p>
        <a:p>
          <a:pPr algn="l"/>
          <a:r>
            <a:rPr kumimoji="1" lang="ja-JP" altLang="en-US" sz="1100"/>
            <a:t>　　　使用願います</a:t>
          </a:r>
        </a:p>
      </xdr:txBody>
    </xdr:sp>
    <xdr:clientData/>
  </xdr:twoCellAnchor>
  <xdr:twoCellAnchor>
    <xdr:from>
      <xdr:col>10</xdr:col>
      <xdr:colOff>241300</xdr:colOff>
      <xdr:row>8</xdr:row>
      <xdr:rowOff>127000</xdr:rowOff>
    </xdr:from>
    <xdr:to>
      <xdr:col>12</xdr:col>
      <xdr:colOff>371475</xdr:colOff>
      <xdr:row>12</xdr:row>
      <xdr:rowOff>88900</xdr:rowOff>
    </xdr:to>
    <xdr:sp macro="" textlink="">
      <xdr:nvSpPr>
        <xdr:cNvPr id="7" name="吹き出し: 左矢印 12">
          <a:extLst>
            <a:ext uri="{FF2B5EF4-FFF2-40B4-BE49-F238E27FC236}">
              <a16:creationId xmlns="" xmlns:a16="http://schemas.microsoft.com/office/drawing/2014/main" id="{EE64F4B5-CDA3-49AD-A303-B9CC20045DA2}"/>
            </a:ext>
          </a:extLst>
        </xdr:cNvPr>
        <xdr:cNvSpPr/>
      </xdr:nvSpPr>
      <xdr:spPr bwMode="auto">
        <a:xfrm>
          <a:off x="7099300" y="1698625"/>
          <a:ext cx="1501775" cy="685800"/>
        </a:xfrm>
        <a:prstGeom prst="leftArrowCallout">
          <a:avLst>
            <a:gd name="adj1" fmla="val 15278"/>
            <a:gd name="adj2" fmla="val 25000"/>
            <a:gd name="adj3" fmla="val 25000"/>
            <a:gd name="adj4" fmla="val 64977"/>
          </a:avLst>
        </a:prstGeom>
        <a:solidFill>
          <a:srgbClr val="00B0F0"/>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a:t>アップ場　　　　</a:t>
          </a:r>
          <a:r>
            <a:rPr kumimoji="1" lang="ja-JP" altLang="en-US" sz="1000"/>
            <a:t>（ボール使用可）</a:t>
          </a:r>
          <a:endParaRPr kumimoji="1" lang="en-US" altLang="ja-JP" sz="1100"/>
        </a:p>
      </xdr:txBody>
    </xdr:sp>
    <xdr:clientData/>
  </xdr:twoCellAnchor>
  <xdr:twoCellAnchor>
    <xdr:from>
      <xdr:col>10</xdr:col>
      <xdr:colOff>641351</xdr:colOff>
      <xdr:row>17</xdr:row>
      <xdr:rowOff>44450</xdr:rowOff>
    </xdr:from>
    <xdr:to>
      <xdr:col>12</xdr:col>
      <xdr:colOff>609601</xdr:colOff>
      <xdr:row>19</xdr:row>
      <xdr:rowOff>101600</xdr:rowOff>
    </xdr:to>
    <xdr:sp macro="" textlink="">
      <xdr:nvSpPr>
        <xdr:cNvPr id="8" name="吹き出し: 左矢印 13">
          <a:extLst>
            <a:ext uri="{FF2B5EF4-FFF2-40B4-BE49-F238E27FC236}">
              <a16:creationId xmlns="" xmlns:a16="http://schemas.microsoft.com/office/drawing/2014/main" id="{500A39A2-A16C-4329-B44C-A803B71C782D}"/>
            </a:ext>
          </a:extLst>
        </xdr:cNvPr>
        <xdr:cNvSpPr/>
      </xdr:nvSpPr>
      <xdr:spPr bwMode="auto">
        <a:xfrm>
          <a:off x="7499351" y="3244850"/>
          <a:ext cx="1339850" cy="419100"/>
        </a:xfrm>
        <a:prstGeom prst="leftArrowCallout">
          <a:avLst>
            <a:gd name="adj1" fmla="val 25000"/>
            <a:gd name="adj2" fmla="val 46538"/>
            <a:gd name="adj3" fmla="val 63462"/>
            <a:gd name="adj4" fmla="val 72500"/>
          </a:avLst>
        </a:prstGeom>
        <a:solidFill>
          <a:schemeClr val="tx2">
            <a:lumMod val="40000"/>
            <a:lumOff val="60000"/>
          </a:schemeClr>
        </a:solidFill>
        <a:ln w="9525" cap="flat" cmpd="sng" algn="ctr">
          <a:solidFill>
            <a:srgbClr val="4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a:t>アップ場　     　　出入口</a:t>
          </a:r>
          <a:endParaRPr kumimoji="1" lang="en-US" altLang="ja-JP" sz="1050"/>
        </a:p>
      </xdr:txBody>
    </xdr:sp>
    <xdr:clientData/>
  </xdr:twoCellAnchor>
  <xdr:twoCellAnchor>
    <xdr:from>
      <xdr:col>10</xdr:col>
      <xdr:colOff>628650</xdr:colOff>
      <xdr:row>23</xdr:row>
      <xdr:rowOff>25400</xdr:rowOff>
    </xdr:from>
    <xdr:to>
      <xdr:col>12</xdr:col>
      <xdr:colOff>609600</xdr:colOff>
      <xdr:row>25</xdr:row>
      <xdr:rowOff>82550</xdr:rowOff>
    </xdr:to>
    <xdr:sp macro="" textlink="">
      <xdr:nvSpPr>
        <xdr:cNvPr id="9" name="吹き出し: 左矢印 15">
          <a:extLst>
            <a:ext uri="{FF2B5EF4-FFF2-40B4-BE49-F238E27FC236}">
              <a16:creationId xmlns="" xmlns:a16="http://schemas.microsoft.com/office/drawing/2014/main" id="{EB0BAA0A-6C63-4AF6-AD1C-69C67E72FE17}"/>
            </a:ext>
          </a:extLst>
        </xdr:cNvPr>
        <xdr:cNvSpPr/>
      </xdr:nvSpPr>
      <xdr:spPr bwMode="auto">
        <a:xfrm>
          <a:off x="7486650" y="4311650"/>
          <a:ext cx="1352550" cy="419100"/>
        </a:xfrm>
        <a:prstGeom prst="leftArrowCallout">
          <a:avLst>
            <a:gd name="adj1" fmla="val 25000"/>
            <a:gd name="adj2" fmla="val 46538"/>
            <a:gd name="adj3" fmla="val 63462"/>
            <a:gd name="adj4" fmla="val 72500"/>
          </a:avLst>
        </a:prstGeom>
        <a:solidFill>
          <a:srgbClr val="FFC000"/>
        </a:solidFill>
        <a:ln w="9525" cap="flat" cmpd="sng" algn="ctr">
          <a:solidFill>
            <a:srgbClr val="4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b="1"/>
            <a:t>選手・スタッフ　　　出入口</a:t>
          </a:r>
          <a:endParaRPr kumimoji="1" lang="en-US" altLang="ja-JP" sz="900" b="1"/>
        </a:p>
      </xdr:txBody>
    </xdr:sp>
    <xdr:clientData/>
  </xdr:twoCellAnchor>
  <xdr:twoCellAnchor>
    <xdr:from>
      <xdr:col>7</xdr:col>
      <xdr:colOff>196850</xdr:colOff>
      <xdr:row>17</xdr:row>
      <xdr:rowOff>165100</xdr:rowOff>
    </xdr:from>
    <xdr:to>
      <xdr:col>9</xdr:col>
      <xdr:colOff>393700</xdr:colOff>
      <xdr:row>23</xdr:row>
      <xdr:rowOff>107950</xdr:rowOff>
    </xdr:to>
    <xdr:sp macro="" textlink="">
      <xdr:nvSpPr>
        <xdr:cNvPr id="10" name="吹き出し: 右矢印 16">
          <a:extLst>
            <a:ext uri="{FF2B5EF4-FFF2-40B4-BE49-F238E27FC236}">
              <a16:creationId xmlns="" xmlns:a16="http://schemas.microsoft.com/office/drawing/2014/main" id="{1B63B5D9-7484-405A-AE44-2BF8D60B1520}"/>
            </a:ext>
          </a:extLst>
        </xdr:cNvPr>
        <xdr:cNvSpPr/>
      </xdr:nvSpPr>
      <xdr:spPr bwMode="auto">
        <a:xfrm>
          <a:off x="4997450" y="3365500"/>
          <a:ext cx="1568450" cy="1028700"/>
        </a:xfrm>
        <a:prstGeom prst="rightArrowCallout">
          <a:avLst>
            <a:gd name="adj1" fmla="val 23212"/>
            <a:gd name="adj2" fmla="val 25000"/>
            <a:gd name="adj3" fmla="val 15566"/>
            <a:gd name="adj4" fmla="val 82113"/>
          </a:avLst>
        </a:prstGeom>
        <a:solidFill>
          <a:srgbClr val="FFFF00"/>
        </a:solidFill>
        <a:ln w="9525" cap="flat" cmpd="sng" algn="ctr">
          <a:solidFill>
            <a:srgbClr val="40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a:solidFill>
                <a:srgbClr val="FF0000"/>
              </a:solidFill>
            </a:rPr>
            <a:t>２階メインスタンド</a:t>
          </a:r>
          <a:endParaRPr kumimoji="1" lang="en-US" altLang="ja-JP" sz="1100">
            <a:solidFill>
              <a:srgbClr val="FF0000"/>
            </a:solidFill>
          </a:endParaRPr>
        </a:p>
        <a:p>
          <a:pPr algn="l"/>
          <a:r>
            <a:rPr kumimoji="1" lang="ja-JP" altLang="en-US" sz="1100">
              <a:solidFill>
                <a:srgbClr val="FF0000"/>
              </a:solidFill>
            </a:rPr>
            <a:t>入り口</a:t>
          </a:r>
          <a:endParaRPr kumimoji="1" lang="en-US" altLang="ja-JP" sz="1100">
            <a:solidFill>
              <a:srgbClr val="FF0000"/>
            </a:solidFill>
          </a:endParaRPr>
        </a:p>
        <a:p>
          <a:pPr algn="l"/>
          <a:r>
            <a:rPr kumimoji="1" lang="ja-JP" altLang="en-US" sz="1050">
              <a:solidFill>
                <a:srgbClr val="FF0000"/>
              </a:solidFill>
            </a:rPr>
            <a:t>観客の方はこちらから入退場願います</a:t>
          </a:r>
        </a:p>
      </xdr:txBody>
    </xdr:sp>
    <xdr:clientData/>
  </xdr:twoCellAnchor>
  <xdr:twoCellAnchor>
    <xdr:from>
      <xdr:col>7</xdr:col>
      <xdr:colOff>546100</xdr:colOff>
      <xdr:row>26</xdr:row>
      <xdr:rowOff>95250</xdr:rowOff>
    </xdr:from>
    <xdr:to>
      <xdr:col>8</xdr:col>
      <xdr:colOff>539750</xdr:colOff>
      <xdr:row>26</xdr:row>
      <xdr:rowOff>120650</xdr:rowOff>
    </xdr:to>
    <xdr:cxnSp macro="">
      <xdr:nvCxnSpPr>
        <xdr:cNvPr id="11" name="コネクタ: カギ線 19">
          <a:extLst>
            <a:ext uri="{FF2B5EF4-FFF2-40B4-BE49-F238E27FC236}">
              <a16:creationId xmlns="" xmlns:a16="http://schemas.microsoft.com/office/drawing/2014/main" id="{0E531074-96B0-46EA-9276-D806FC042751}"/>
            </a:ext>
          </a:extLst>
        </xdr:cNvPr>
        <xdr:cNvCxnSpPr/>
      </xdr:nvCxnSpPr>
      <xdr:spPr bwMode="auto">
        <a:xfrm>
          <a:off x="5346700" y="4924425"/>
          <a:ext cx="679450" cy="25400"/>
        </a:xfrm>
        <a:prstGeom prst="bentConnector3">
          <a:avLst>
            <a:gd name="adj1" fmla="val 44175"/>
          </a:avLst>
        </a:prstGeom>
        <a:solidFill>
          <a:srgbClr val="090000"/>
        </a:solidFill>
        <a:ln w="9525" cap="flat" cmpd="sng" algn="ctr">
          <a:solidFill>
            <a:srgbClr val="400000"/>
          </a:solidFill>
          <a:prstDash val="solid"/>
          <a:round/>
          <a:headEnd type="none" w="med" len="med"/>
          <a:tailEnd type="triangle"/>
        </a:ln>
        <a:effectLst/>
        <a:extLst>
          <a:ext uri="{AF507438-7753-43E0-B8FC-AC1667EBCBE1}">
            <a14:hiddenEffects xmlns="" xmlns:a14="http://schemas.microsoft.com/office/drawing/2010/main">
              <a:effectLst>
                <a:outerShdw dist="35921" dir="2700000" algn="ctr" rotWithShape="0">
                  <a:srgbClr val="808080"/>
                </a:outerShdw>
              </a:effectLst>
            </a14:hiddenEffects>
          </a:ext>
        </a:extLst>
      </xdr:spPr>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dimension ref="A1:I44"/>
  <sheetViews>
    <sheetView workbookViewId="0">
      <selection sqref="A1:I1"/>
    </sheetView>
  </sheetViews>
  <sheetFormatPr defaultRowHeight="14.25"/>
  <sheetData>
    <row r="1" spans="1:9" ht="45" customHeight="1">
      <c r="A1" s="132" t="s">
        <v>150</v>
      </c>
      <c r="B1" s="133"/>
      <c r="C1" s="133"/>
      <c r="D1" s="133"/>
      <c r="E1" s="133"/>
      <c r="F1" s="133"/>
      <c r="G1" s="133"/>
      <c r="H1" s="133"/>
      <c r="I1" s="133"/>
    </row>
    <row r="2" spans="1:9" ht="75" customHeight="1">
      <c r="A2" s="134" t="s">
        <v>67</v>
      </c>
      <c r="B2" s="134"/>
      <c r="C2" s="134"/>
      <c r="D2" s="134"/>
      <c r="E2" s="134"/>
      <c r="F2" s="134"/>
      <c r="G2" s="134"/>
      <c r="H2" s="134"/>
      <c r="I2" s="134"/>
    </row>
    <row r="3" spans="1:9" ht="13.5" customHeight="1">
      <c r="A3" s="114"/>
      <c r="B3" s="114"/>
      <c r="C3" s="114"/>
      <c r="D3" s="114"/>
      <c r="E3" s="114"/>
      <c r="F3" s="114"/>
      <c r="G3" s="114"/>
      <c r="H3" s="114"/>
      <c r="I3" s="114"/>
    </row>
    <row r="36" spans="2:9" ht="22.5" customHeight="1">
      <c r="B36" s="73" t="s">
        <v>153</v>
      </c>
      <c r="C36" s="75"/>
      <c r="D36" s="75"/>
      <c r="E36" s="75"/>
      <c r="F36" s="75"/>
      <c r="G36" s="75"/>
      <c r="H36" s="75"/>
      <c r="I36" s="76"/>
    </row>
    <row r="37" spans="2:9" ht="18.75" customHeight="1">
      <c r="B37" s="8"/>
      <c r="C37" s="9"/>
      <c r="D37" s="9"/>
      <c r="E37" s="9"/>
      <c r="F37" s="9"/>
      <c r="G37" s="9"/>
      <c r="H37" s="9"/>
    </row>
    <row r="38" spans="2:9" ht="22.5" customHeight="1">
      <c r="B38" s="8" t="s">
        <v>151</v>
      </c>
      <c r="C38" s="9"/>
      <c r="D38" s="9"/>
      <c r="E38" s="9"/>
      <c r="F38" s="9"/>
      <c r="G38" s="9"/>
      <c r="H38" s="9"/>
    </row>
    <row r="39" spans="2:9" ht="18.75" customHeight="1">
      <c r="B39" s="8"/>
      <c r="C39" s="9"/>
      <c r="D39" s="9"/>
      <c r="E39" s="9"/>
      <c r="F39" s="9"/>
      <c r="G39" s="9"/>
      <c r="H39" s="9"/>
    </row>
    <row r="40" spans="2:9" ht="22.5" customHeight="1">
      <c r="B40" s="8" t="s">
        <v>154</v>
      </c>
      <c r="C40" s="9"/>
      <c r="D40" s="9"/>
      <c r="E40" s="9"/>
      <c r="F40" s="9"/>
      <c r="G40" s="9"/>
      <c r="H40" s="9"/>
    </row>
    <row r="41" spans="2:9" ht="18.75" customHeight="1">
      <c r="B41" s="8"/>
      <c r="C41" s="9"/>
      <c r="D41" s="9"/>
      <c r="E41" s="9"/>
      <c r="F41" s="9"/>
      <c r="G41" s="9"/>
      <c r="H41" s="9"/>
    </row>
    <row r="42" spans="2:9" ht="18.75" customHeight="1">
      <c r="B42" s="8" t="s">
        <v>152</v>
      </c>
      <c r="C42" s="9"/>
      <c r="D42" s="9"/>
      <c r="E42" s="9"/>
      <c r="F42" s="9"/>
      <c r="G42" s="9"/>
      <c r="H42" s="9"/>
    </row>
    <row r="43" spans="2:9" ht="18.75" customHeight="1">
      <c r="B43" s="8"/>
      <c r="C43" s="9"/>
      <c r="D43" s="9"/>
      <c r="E43" s="9"/>
      <c r="F43" s="9"/>
      <c r="G43" s="9"/>
      <c r="H43" s="9"/>
    </row>
    <row r="44" spans="2:9" ht="22.5" customHeight="1">
      <c r="B44" s="8" t="s">
        <v>155</v>
      </c>
      <c r="C44" s="9"/>
      <c r="D44" s="9"/>
      <c r="E44" s="74"/>
      <c r="F44" s="75"/>
      <c r="G44" s="75"/>
      <c r="H44" s="75"/>
    </row>
  </sheetData>
  <mergeCells count="2">
    <mergeCell ref="A1:I1"/>
    <mergeCell ref="A2:I2"/>
  </mergeCells>
  <phoneticPr fontId="2"/>
  <pageMargins left="0.7" right="0.7" top="0.75" bottom="0.75" header="0.3" footer="0.3"/>
  <pageSetup paperSize="9" orientation="portrait" horizontalDpi="4294967293" r:id="rId1"/>
  <drawing r:id="rId2"/>
</worksheet>
</file>

<file path=xl/worksheets/sheet2.xml><?xml version="1.0" encoding="utf-8"?>
<worksheet xmlns="http://schemas.openxmlformats.org/spreadsheetml/2006/main" xmlns:r="http://schemas.openxmlformats.org/officeDocument/2006/relationships">
  <dimension ref="A1:G69"/>
  <sheetViews>
    <sheetView zoomScaleNormal="100" workbookViewId="0">
      <selection sqref="A1:E1"/>
    </sheetView>
  </sheetViews>
  <sheetFormatPr defaultColWidth="12.625" defaultRowHeight="14.25"/>
  <cols>
    <col min="1" max="5" width="20" style="1" customWidth="1"/>
    <col min="6" max="6" width="12.625" style="1" customWidth="1"/>
    <col min="7" max="16384" width="12.625" style="1"/>
  </cols>
  <sheetData>
    <row r="1" spans="1:7" ht="30" customHeight="1">
      <c r="A1" s="136" t="s">
        <v>161</v>
      </c>
      <c r="B1" s="136"/>
      <c r="C1" s="136"/>
      <c r="D1" s="136"/>
      <c r="E1" s="136"/>
      <c r="F1" s="2"/>
    </row>
    <row r="2" spans="1:7" ht="15" customHeight="1">
      <c r="A2" s="9"/>
      <c r="B2" s="9"/>
      <c r="C2" s="9"/>
      <c r="D2" s="9"/>
      <c r="E2" s="9"/>
      <c r="F2" s="2"/>
    </row>
    <row r="3" spans="1:7" ht="15" customHeight="1">
      <c r="A3" s="9" t="s">
        <v>3</v>
      </c>
      <c r="B3" s="9" t="s">
        <v>9</v>
      </c>
      <c r="C3" s="9"/>
      <c r="D3" s="9"/>
      <c r="E3" s="9"/>
      <c r="F3" s="2"/>
    </row>
    <row r="4" spans="1:7" ht="15" customHeight="1">
      <c r="A4" s="9"/>
      <c r="B4" s="9"/>
      <c r="C4" s="9"/>
      <c r="D4" s="9"/>
      <c r="E4" s="9"/>
      <c r="F4" s="2"/>
    </row>
    <row r="5" spans="1:7" ht="15" customHeight="1">
      <c r="A5" s="9" t="s">
        <v>4</v>
      </c>
      <c r="B5" s="9" t="s">
        <v>156</v>
      </c>
      <c r="C5" s="9"/>
      <c r="D5" s="9"/>
      <c r="E5" s="9"/>
      <c r="F5" s="2"/>
    </row>
    <row r="6" spans="1:7" ht="15" customHeight="1">
      <c r="A6" s="9"/>
      <c r="B6" s="9"/>
      <c r="C6" s="9"/>
      <c r="D6" s="9"/>
      <c r="E6" s="9"/>
      <c r="F6" s="2"/>
    </row>
    <row r="7" spans="1:7" ht="15" customHeight="1">
      <c r="A7" s="9" t="s">
        <v>28</v>
      </c>
      <c r="B7" s="9" t="s">
        <v>99</v>
      </c>
      <c r="C7" s="9"/>
      <c r="D7" s="9"/>
      <c r="E7" s="9"/>
      <c r="F7" s="2"/>
    </row>
    <row r="8" spans="1:7" ht="15" customHeight="1">
      <c r="A8" s="9"/>
      <c r="B8" s="9"/>
      <c r="C8" s="9"/>
      <c r="D8" s="9"/>
      <c r="E8" s="9"/>
      <c r="F8" s="2"/>
    </row>
    <row r="9" spans="1:7" ht="15" customHeight="1">
      <c r="A9" s="9" t="s">
        <v>157</v>
      </c>
      <c r="B9" s="9" t="s">
        <v>158</v>
      </c>
      <c r="C9" s="9"/>
      <c r="D9" s="9"/>
      <c r="E9" s="9"/>
      <c r="F9" s="2"/>
    </row>
    <row r="10" spans="1:7" ht="15" customHeight="1">
      <c r="A10" s="9"/>
      <c r="B10" s="9"/>
      <c r="C10" s="9"/>
      <c r="D10" s="9"/>
      <c r="E10" s="9"/>
      <c r="F10" s="2"/>
    </row>
    <row r="11" spans="1:7" ht="15" customHeight="1">
      <c r="A11" s="9" t="s">
        <v>23</v>
      </c>
      <c r="B11" s="75" t="s">
        <v>163</v>
      </c>
      <c r="C11" s="75"/>
      <c r="D11" s="75"/>
      <c r="E11" s="9"/>
      <c r="F11" s="2"/>
    </row>
    <row r="12" spans="1:7" ht="15" customHeight="1">
      <c r="A12" s="9"/>
      <c r="B12" s="9"/>
      <c r="C12" s="9"/>
      <c r="D12" s="9"/>
      <c r="E12" s="9"/>
      <c r="F12" s="2"/>
    </row>
    <row r="13" spans="1:7" ht="15" customHeight="1">
      <c r="A13" s="9" t="s">
        <v>10</v>
      </c>
      <c r="B13" s="9" t="s">
        <v>96</v>
      </c>
      <c r="C13" s="9"/>
      <c r="D13" s="9"/>
      <c r="E13" s="9"/>
      <c r="F13" s="2"/>
    </row>
    <row r="14" spans="1:7" ht="15" customHeight="1">
      <c r="A14" s="9"/>
      <c r="B14" s="62"/>
      <c r="C14" s="62"/>
      <c r="D14" s="62"/>
      <c r="E14" s="9"/>
      <c r="F14" s="2"/>
    </row>
    <row r="15" spans="1:7" ht="11.25" customHeight="1">
      <c r="A15" s="9"/>
      <c r="B15" s="62"/>
      <c r="C15" s="62"/>
      <c r="D15" s="62"/>
      <c r="E15" s="9"/>
      <c r="F15" s="2"/>
    </row>
    <row r="16" spans="1:7" ht="15" customHeight="1">
      <c r="A16" s="9" t="s">
        <v>11</v>
      </c>
      <c r="B16" s="9" t="s">
        <v>68</v>
      </c>
      <c r="C16" s="9"/>
      <c r="D16" s="26"/>
      <c r="E16" s="26"/>
      <c r="F16" s="26"/>
      <c r="G16" s="27"/>
    </row>
    <row r="17" spans="1:7" ht="15" customHeight="1">
      <c r="A17" s="9"/>
      <c r="B17" s="9"/>
      <c r="C17" s="9"/>
      <c r="D17" s="9"/>
      <c r="E17" s="9"/>
      <c r="F17" s="2"/>
    </row>
    <row r="18" spans="1:7" ht="15" customHeight="1">
      <c r="A18" s="9" t="s">
        <v>12</v>
      </c>
      <c r="B18" s="9" t="s">
        <v>69</v>
      </c>
      <c r="C18" s="9"/>
      <c r="D18" s="9"/>
      <c r="E18" s="9"/>
      <c r="F18" s="2"/>
    </row>
    <row r="19" spans="1:7" ht="15" customHeight="1">
      <c r="A19" s="9" t="s">
        <v>21</v>
      </c>
      <c r="B19" s="79"/>
      <c r="C19" s="79"/>
      <c r="D19" s="79"/>
      <c r="E19" s="115"/>
      <c r="F19" s="2"/>
    </row>
    <row r="20" spans="1:7" ht="15" customHeight="1">
      <c r="A20" s="9"/>
      <c r="B20" s="135" t="s">
        <v>127</v>
      </c>
      <c r="C20" s="135" t="s">
        <v>128</v>
      </c>
      <c r="D20" s="135" t="s">
        <v>129</v>
      </c>
      <c r="E20" s="135" t="s">
        <v>130</v>
      </c>
      <c r="F20" s="2"/>
      <c r="G20" s="9"/>
    </row>
    <row r="21" spans="1:7" ht="15" customHeight="1">
      <c r="A21" s="9"/>
      <c r="B21" s="135"/>
      <c r="C21" s="135"/>
      <c r="D21" s="135"/>
      <c r="E21" s="135"/>
      <c r="F21" s="2"/>
    </row>
    <row r="22" spans="1:7" ht="15" customHeight="1">
      <c r="A22" s="9"/>
      <c r="B22" s="135" t="s">
        <v>131</v>
      </c>
      <c r="C22" s="135" t="s">
        <v>132</v>
      </c>
      <c r="D22" s="135" t="s">
        <v>133</v>
      </c>
      <c r="E22" s="135" t="s">
        <v>134</v>
      </c>
      <c r="F22" s="2"/>
    </row>
    <row r="23" spans="1:7" ht="15" customHeight="1">
      <c r="A23" s="9"/>
      <c r="B23" s="135"/>
      <c r="C23" s="135"/>
      <c r="D23" s="135"/>
      <c r="E23" s="135"/>
      <c r="F23" s="2"/>
    </row>
    <row r="24" spans="1:7" ht="15" customHeight="1">
      <c r="A24" s="9"/>
      <c r="B24" s="61"/>
      <c r="C24" s="61"/>
      <c r="D24" s="61"/>
      <c r="E24" s="61"/>
      <c r="F24" s="28"/>
    </row>
    <row r="25" spans="1:7" ht="15" customHeight="1">
      <c r="A25" s="9" t="s">
        <v>13</v>
      </c>
      <c r="B25" s="9" t="s">
        <v>100</v>
      </c>
      <c r="C25" s="9"/>
      <c r="D25" s="9"/>
      <c r="E25" s="9"/>
      <c r="F25" s="2"/>
    </row>
    <row r="26" spans="1:7" ht="15" customHeight="1">
      <c r="A26" s="9"/>
      <c r="B26" s="9" t="s">
        <v>101</v>
      </c>
      <c r="C26" s="9"/>
      <c r="D26" s="9"/>
      <c r="E26" s="9"/>
      <c r="F26" s="2"/>
    </row>
    <row r="27" spans="1:7" ht="15" customHeight="1">
      <c r="A27" s="9"/>
      <c r="B27" s="9"/>
      <c r="C27" s="9"/>
      <c r="D27" s="9"/>
      <c r="E27" s="9"/>
      <c r="F27" s="2"/>
    </row>
    <row r="28" spans="1:7" ht="15" customHeight="1">
      <c r="A28" s="9"/>
      <c r="B28" s="9" t="s">
        <v>102</v>
      </c>
      <c r="C28" s="9"/>
      <c r="D28" s="9"/>
      <c r="E28" s="9"/>
      <c r="F28" s="2"/>
    </row>
    <row r="29" spans="1:7" ht="15" customHeight="1">
      <c r="A29" s="9"/>
      <c r="B29" s="9" t="s">
        <v>103</v>
      </c>
      <c r="C29" s="9"/>
      <c r="D29" s="9"/>
      <c r="E29" s="9"/>
      <c r="F29" s="2"/>
    </row>
    <row r="30" spans="1:7" ht="15" customHeight="1">
      <c r="A30" s="9"/>
      <c r="B30" s="9"/>
      <c r="C30" s="9"/>
      <c r="D30" s="9"/>
      <c r="E30" s="9"/>
      <c r="F30" s="2"/>
    </row>
    <row r="31" spans="1:7" ht="15" customHeight="1">
      <c r="A31" s="9"/>
      <c r="B31" s="9" t="s">
        <v>30</v>
      </c>
      <c r="C31" s="9"/>
      <c r="D31" s="9"/>
      <c r="E31" s="9"/>
      <c r="F31" s="2"/>
    </row>
    <row r="32" spans="1:7" ht="15" customHeight="1">
      <c r="A32" s="9"/>
      <c r="B32" s="9" t="s">
        <v>104</v>
      </c>
      <c r="C32" s="9"/>
      <c r="D32" s="9"/>
      <c r="E32" s="9"/>
      <c r="F32" s="2"/>
    </row>
    <row r="33" spans="1:6" ht="15" customHeight="1">
      <c r="A33" s="9"/>
      <c r="B33" s="9"/>
      <c r="C33" s="9"/>
      <c r="D33" s="9"/>
      <c r="E33" s="9"/>
      <c r="F33" s="2"/>
    </row>
    <row r="34" spans="1:6" ht="15" customHeight="1">
      <c r="A34" s="9" t="s">
        <v>14</v>
      </c>
      <c r="B34" s="9" t="s">
        <v>105</v>
      </c>
      <c r="C34" s="9"/>
      <c r="D34" s="9"/>
      <c r="E34" s="9"/>
      <c r="F34" s="2"/>
    </row>
    <row r="35" spans="1:6" ht="15" customHeight="1">
      <c r="A35" s="9" t="s">
        <v>1</v>
      </c>
      <c r="B35" s="9"/>
      <c r="C35" s="9"/>
      <c r="D35" s="9"/>
      <c r="E35" s="9"/>
      <c r="F35" s="50"/>
    </row>
    <row r="36" spans="1:6" ht="11.25" customHeight="1">
      <c r="A36" s="9"/>
      <c r="B36" s="9"/>
      <c r="C36" s="9"/>
      <c r="D36" s="9"/>
      <c r="E36" s="9"/>
    </row>
    <row r="37" spans="1:6" ht="15" customHeight="1">
      <c r="A37" s="9" t="s">
        <v>2</v>
      </c>
      <c r="B37" s="9" t="s">
        <v>31</v>
      </c>
      <c r="C37" s="9"/>
      <c r="D37" s="9"/>
      <c r="E37" s="9"/>
      <c r="F37" s="2"/>
    </row>
    <row r="38" spans="1:6" ht="15" customHeight="1">
      <c r="A38" s="9" t="s">
        <v>1</v>
      </c>
      <c r="B38" s="9" t="s">
        <v>93</v>
      </c>
      <c r="C38" s="9"/>
      <c r="D38" s="9"/>
      <c r="E38" s="9"/>
      <c r="F38" s="2"/>
    </row>
    <row r="39" spans="1:6" ht="15" customHeight="1">
      <c r="A39" s="9"/>
      <c r="B39" s="9"/>
      <c r="C39" s="9"/>
      <c r="D39" s="9"/>
      <c r="E39" s="9"/>
      <c r="F39" s="2"/>
    </row>
    <row r="40" spans="1:6" ht="15" customHeight="1">
      <c r="A40" s="9" t="s">
        <v>7</v>
      </c>
      <c r="B40" s="9" t="s">
        <v>72</v>
      </c>
      <c r="C40" s="9"/>
      <c r="D40" s="9"/>
      <c r="E40" s="9"/>
      <c r="F40" s="2"/>
    </row>
    <row r="41" spans="1:6" ht="15" customHeight="1">
      <c r="A41" s="9"/>
      <c r="B41" s="9" t="s">
        <v>32</v>
      </c>
      <c r="C41" s="9"/>
      <c r="D41" s="9"/>
      <c r="E41" s="9"/>
      <c r="F41" s="2"/>
    </row>
    <row r="42" spans="1:6" ht="15" customHeight="1">
      <c r="A42" s="9" t="s">
        <v>21</v>
      </c>
      <c r="B42" s="9"/>
      <c r="C42" s="9"/>
      <c r="D42" s="9"/>
      <c r="E42" s="9"/>
      <c r="F42" s="2"/>
    </row>
    <row r="43" spans="1:6" ht="15" customHeight="1">
      <c r="A43" s="9" t="s">
        <v>8</v>
      </c>
      <c r="B43" s="9" t="s">
        <v>97</v>
      </c>
      <c r="C43" s="75"/>
      <c r="D43" s="9"/>
      <c r="E43" s="9"/>
      <c r="F43" s="2"/>
    </row>
    <row r="44" spans="1:6" ht="15" customHeight="1">
      <c r="A44" s="9"/>
      <c r="B44" s="9"/>
      <c r="C44" s="9"/>
      <c r="D44" s="9"/>
      <c r="E44" s="9"/>
      <c r="F44" s="2"/>
    </row>
    <row r="45" spans="1:6" ht="15" customHeight="1">
      <c r="A45" s="9" t="s">
        <v>15</v>
      </c>
      <c r="B45" s="9" t="s">
        <v>29</v>
      </c>
      <c r="C45" s="9"/>
      <c r="D45" s="9"/>
      <c r="E45" s="9"/>
      <c r="F45" s="2"/>
    </row>
    <row r="46" spans="1:6" ht="15" customHeight="1">
      <c r="A46" s="9"/>
      <c r="B46" s="9"/>
      <c r="C46" s="9"/>
      <c r="D46" s="9"/>
      <c r="E46" s="9"/>
      <c r="F46" s="2"/>
    </row>
    <row r="47" spans="1:6" ht="15" customHeight="1">
      <c r="A47" s="9" t="s">
        <v>16</v>
      </c>
      <c r="B47" s="75" t="s">
        <v>106</v>
      </c>
      <c r="C47" s="75" t="s">
        <v>107</v>
      </c>
      <c r="D47" s="75" t="s">
        <v>108</v>
      </c>
      <c r="E47" s="9" t="s">
        <v>79</v>
      </c>
      <c r="F47" s="2"/>
    </row>
    <row r="48" spans="1:6" ht="15" customHeight="1">
      <c r="A48" s="9" t="s">
        <v>1</v>
      </c>
      <c r="B48" s="75" t="s">
        <v>98</v>
      </c>
      <c r="C48" s="9" t="s">
        <v>109</v>
      </c>
      <c r="D48" s="75" t="s">
        <v>110</v>
      </c>
      <c r="E48" s="9" t="s">
        <v>111</v>
      </c>
      <c r="F48" s="2"/>
    </row>
    <row r="49" spans="1:6" ht="15" customHeight="1">
      <c r="A49" s="9"/>
      <c r="B49" s="9" t="s">
        <v>94</v>
      </c>
      <c r="C49" s="9"/>
      <c r="D49" s="9"/>
      <c r="E49" s="9"/>
      <c r="F49" s="2"/>
    </row>
    <row r="50" spans="1:6" ht="15" customHeight="1">
      <c r="A50" s="9"/>
      <c r="B50" s="9" t="s">
        <v>112</v>
      </c>
      <c r="C50" s="9"/>
      <c r="D50" s="9"/>
      <c r="E50" s="9"/>
      <c r="F50" s="2"/>
    </row>
    <row r="51" spans="1:6" ht="15" customHeight="1">
      <c r="A51" s="9"/>
      <c r="B51" s="9"/>
      <c r="C51" s="9"/>
      <c r="D51" s="9"/>
      <c r="E51" s="9"/>
      <c r="F51" s="2"/>
    </row>
    <row r="52" spans="1:6" ht="15" customHeight="1">
      <c r="A52" s="9" t="s">
        <v>5</v>
      </c>
      <c r="B52" s="9" t="s">
        <v>113</v>
      </c>
      <c r="C52" s="9"/>
      <c r="D52" s="9"/>
      <c r="E52" s="9"/>
      <c r="F52" s="2"/>
    </row>
    <row r="53" spans="1:6" ht="15" customHeight="1">
      <c r="A53" s="9"/>
      <c r="B53" s="9"/>
      <c r="C53" s="9"/>
      <c r="D53" s="9"/>
      <c r="E53" s="9"/>
      <c r="F53" s="2"/>
    </row>
    <row r="54" spans="1:6" ht="15" customHeight="1">
      <c r="A54" s="9" t="s">
        <v>17</v>
      </c>
      <c r="B54" s="9" t="s">
        <v>159</v>
      </c>
      <c r="C54" s="9"/>
      <c r="D54" s="9"/>
      <c r="E54" s="9"/>
      <c r="F54" s="2"/>
    </row>
    <row r="55" spans="1:6" ht="15" customHeight="1">
      <c r="A55" s="9" t="s">
        <v>18</v>
      </c>
      <c r="B55" s="9"/>
      <c r="C55" s="9"/>
      <c r="D55" s="9"/>
      <c r="E55" s="9"/>
      <c r="F55" s="2"/>
    </row>
    <row r="56" spans="1:6" ht="15" customHeight="1">
      <c r="A56" s="9" t="s">
        <v>18</v>
      </c>
      <c r="B56" s="9" t="s">
        <v>160</v>
      </c>
      <c r="C56" s="10" t="s">
        <v>57</v>
      </c>
      <c r="D56" s="11" t="s">
        <v>33</v>
      </c>
      <c r="E56" s="9"/>
      <c r="F56" s="2"/>
    </row>
    <row r="57" spans="1:6" ht="15" customHeight="1">
      <c r="A57" s="9"/>
      <c r="B57" s="9"/>
      <c r="C57" s="10" t="s">
        <v>61</v>
      </c>
      <c r="D57" s="11" t="s">
        <v>62</v>
      </c>
      <c r="E57" s="9"/>
      <c r="F57" s="2"/>
    </row>
    <row r="58" spans="1:6" ht="15" customHeight="1">
      <c r="A58" s="9" t="s">
        <v>19</v>
      </c>
      <c r="B58" s="9"/>
      <c r="C58" s="9"/>
      <c r="D58" s="9"/>
      <c r="E58" s="9"/>
      <c r="F58" s="2"/>
    </row>
    <row r="59" spans="1:6" ht="15" customHeight="1">
      <c r="A59" s="9" t="s">
        <v>6</v>
      </c>
      <c r="B59" s="9" t="s">
        <v>70</v>
      </c>
      <c r="C59" s="9"/>
      <c r="D59" s="9"/>
      <c r="E59" s="9"/>
      <c r="F59" s="2"/>
    </row>
    <row r="60" spans="1:6" ht="15" customHeight="1">
      <c r="A60" s="9" t="s">
        <v>24</v>
      </c>
      <c r="B60" s="9" t="s">
        <v>22</v>
      </c>
      <c r="C60" s="9"/>
      <c r="D60" s="9"/>
      <c r="E60" s="9"/>
      <c r="F60" s="2"/>
    </row>
    <row r="61" spans="1:6" ht="15" customHeight="1">
      <c r="A61" s="9" t="s">
        <v>25</v>
      </c>
      <c r="B61" s="9" t="s">
        <v>20</v>
      </c>
      <c r="C61" s="9"/>
      <c r="D61" s="9"/>
      <c r="E61" s="9"/>
      <c r="F61" s="2"/>
    </row>
    <row r="62" spans="1:6" ht="15" customHeight="1">
      <c r="A62" s="9" t="s">
        <v>26</v>
      </c>
      <c r="B62" s="9" t="s">
        <v>27</v>
      </c>
      <c r="C62" s="9"/>
      <c r="D62" s="9"/>
      <c r="E62" s="9"/>
      <c r="F62" s="2"/>
    </row>
    <row r="63" spans="1:6" ht="15" customHeight="1">
      <c r="A63" s="9"/>
      <c r="B63" s="9" t="s">
        <v>59</v>
      </c>
      <c r="C63" s="9"/>
      <c r="D63" s="9"/>
      <c r="E63" s="9"/>
      <c r="F63" s="2"/>
    </row>
    <row r="64" spans="1:6" ht="15" customHeight="1">
      <c r="A64" s="62" t="s">
        <v>44</v>
      </c>
      <c r="B64" s="62" t="s">
        <v>165</v>
      </c>
      <c r="C64" s="9"/>
      <c r="D64" s="9"/>
      <c r="E64" s="9"/>
      <c r="F64" s="2"/>
    </row>
    <row r="65" spans="1:6" ht="15" customHeight="1">
      <c r="A65" s="62"/>
      <c r="B65" s="62" t="s">
        <v>58</v>
      </c>
      <c r="C65" s="62"/>
      <c r="D65" s="62"/>
      <c r="E65" s="62"/>
      <c r="F65" s="2"/>
    </row>
    <row r="66" spans="1:6" ht="15" customHeight="1">
      <c r="A66" s="62"/>
      <c r="B66" s="62" t="s">
        <v>0</v>
      </c>
      <c r="C66" s="62"/>
      <c r="D66" s="62"/>
      <c r="E66" s="62"/>
      <c r="F66" s="2"/>
    </row>
    <row r="67" spans="1:6" ht="15" customHeight="1">
      <c r="A67" s="62"/>
      <c r="B67" s="62" t="s">
        <v>63</v>
      </c>
      <c r="C67" s="62"/>
      <c r="D67" s="62"/>
      <c r="E67" s="62"/>
      <c r="F67" s="2"/>
    </row>
    <row r="68" spans="1:6" ht="15" customHeight="1">
      <c r="A68" s="62" t="s">
        <v>24</v>
      </c>
      <c r="B68" s="62" t="s">
        <v>60</v>
      </c>
      <c r="C68" s="62"/>
      <c r="D68" s="62"/>
      <c r="E68" s="77"/>
      <c r="F68" s="2"/>
    </row>
    <row r="69" spans="1:6" ht="15" customHeight="1">
      <c r="A69" s="9"/>
      <c r="B69" s="9"/>
      <c r="C69" s="9"/>
      <c r="D69" s="9"/>
      <c r="E69" s="9"/>
      <c r="F69" s="2"/>
    </row>
  </sheetData>
  <mergeCells count="9">
    <mergeCell ref="B22:B23"/>
    <mergeCell ref="C22:C23"/>
    <mergeCell ref="D22:D23"/>
    <mergeCell ref="E22:E23"/>
    <mergeCell ref="A1:E1"/>
    <mergeCell ref="B20:B21"/>
    <mergeCell ref="C20:C21"/>
    <mergeCell ref="D20:D21"/>
    <mergeCell ref="E20:E21"/>
  </mergeCells>
  <phoneticPr fontId="2"/>
  <pageMargins left="0.74803149606299213" right="0.75555555555555554" top="0.84" bottom="0.55118110236220474" header="0.6692913385826772" footer="0.70866141732283472"/>
  <pageSetup paperSize="9" scale="77" orientation="portrait" horizontalDpi="4294967292" verticalDpi="4294967292" r:id="rId1"/>
  <headerFooter alignWithMargins="0">
    <oddHeader>&amp;R&amp;"ヒラギノ明朝 Pro W6,太字 斜体"&amp;14KASAI　FA　NEHIMECUP　</oddHeader>
  </headerFooter>
</worksheet>
</file>

<file path=xl/worksheets/sheet3.xml><?xml version="1.0" encoding="utf-8"?>
<worksheet xmlns="http://schemas.openxmlformats.org/spreadsheetml/2006/main" xmlns:r="http://schemas.openxmlformats.org/officeDocument/2006/relationships">
  <dimension ref="A1:AD18"/>
  <sheetViews>
    <sheetView zoomScaleNormal="100" workbookViewId="0"/>
  </sheetViews>
  <sheetFormatPr defaultColWidth="9" defaultRowHeight="13.5"/>
  <cols>
    <col min="1" max="3" width="6.25" style="3" customWidth="1"/>
    <col min="4" max="4" width="4.375" style="3" customWidth="1"/>
    <col min="5" max="6" width="1.875" style="3" customWidth="1"/>
    <col min="7" max="8" width="4.375" style="3" customWidth="1"/>
    <col min="9" max="10" width="1.875" style="3" customWidth="1"/>
    <col min="11" max="12" width="4.375" style="3" customWidth="1"/>
    <col min="13" max="14" width="1.875" style="3" customWidth="1"/>
    <col min="15" max="15" width="4.375" style="3" customWidth="1"/>
    <col min="16" max="16" width="4.25" style="3" customWidth="1"/>
    <col min="17" max="18" width="1.875" style="3" customWidth="1"/>
    <col min="19" max="19" width="4.25" style="3" customWidth="1"/>
    <col min="20" max="28" width="6.25" style="3" customWidth="1"/>
    <col min="29" max="29" width="3.625" style="3" customWidth="1"/>
    <col min="30" max="16384" width="9" style="3"/>
  </cols>
  <sheetData>
    <row r="1" spans="1:30" ht="22.5" customHeight="1">
      <c r="A1" s="45" t="s">
        <v>76</v>
      </c>
      <c r="B1" s="12"/>
      <c r="C1" s="12"/>
      <c r="G1" s="4"/>
      <c r="H1" s="13"/>
      <c r="I1" s="13"/>
      <c r="J1" s="13"/>
      <c r="K1" s="13"/>
      <c r="L1" s="13"/>
      <c r="M1" s="13"/>
      <c r="N1" s="13"/>
      <c r="O1" s="13"/>
      <c r="P1" s="13"/>
      <c r="Q1" s="13"/>
      <c r="R1" s="13"/>
      <c r="S1" s="13"/>
      <c r="T1" s="13"/>
      <c r="U1" s="13"/>
      <c r="V1" s="13"/>
      <c r="W1" s="13"/>
    </row>
    <row r="2" spans="1:30" ht="22.5" customHeight="1">
      <c r="C2" s="14"/>
      <c r="D2" s="14"/>
      <c r="E2" s="14"/>
      <c r="F2" s="174" t="s">
        <v>45</v>
      </c>
      <c r="G2" s="174"/>
      <c r="H2" s="174"/>
      <c r="I2" s="174"/>
      <c r="J2" s="174"/>
      <c r="K2" s="174"/>
      <c r="L2" s="29"/>
      <c r="M2" s="4"/>
      <c r="N2" s="4"/>
      <c r="O2" s="4"/>
      <c r="P2" s="4"/>
      <c r="Q2" s="4"/>
      <c r="R2" s="4"/>
      <c r="S2" s="4"/>
      <c r="T2" s="30"/>
      <c r="U2" s="29"/>
      <c r="V2" s="174" t="s">
        <v>71</v>
      </c>
      <c r="W2" s="174"/>
      <c r="X2" s="174"/>
      <c r="Y2" s="32"/>
      <c r="Z2" s="32"/>
      <c r="AA2" s="32"/>
      <c r="AB2" s="32"/>
    </row>
    <row r="3" spans="1:30" ht="30" customHeight="1">
      <c r="B3" s="137" t="s">
        <v>135</v>
      </c>
      <c r="C3" s="137"/>
      <c r="D3" s="14"/>
      <c r="E3" s="14"/>
      <c r="F3" s="14"/>
      <c r="G3" s="4"/>
      <c r="H3" s="4"/>
      <c r="I3" s="4"/>
      <c r="J3" s="4"/>
      <c r="K3" s="4"/>
      <c r="L3" s="4"/>
      <c r="M3" s="4"/>
      <c r="N3" s="137" t="s">
        <v>136</v>
      </c>
      <c r="O3" s="137"/>
      <c r="P3" s="137"/>
      <c r="Q3" s="137"/>
      <c r="R3" s="138" t="s">
        <v>137</v>
      </c>
      <c r="S3" s="138"/>
      <c r="T3" s="138"/>
      <c r="U3" s="31"/>
      <c r="V3" s="31"/>
      <c r="W3" s="31"/>
      <c r="X3" s="32"/>
      <c r="Y3" s="32"/>
      <c r="Z3" s="137" t="s">
        <v>138</v>
      </c>
      <c r="AA3" s="137"/>
      <c r="AB3" s="32"/>
    </row>
    <row r="4" spans="1:30" ht="98.25" customHeight="1">
      <c r="C4" s="139"/>
      <c r="D4" s="140"/>
      <c r="E4" s="140"/>
      <c r="F4" s="140"/>
      <c r="G4" s="140"/>
      <c r="H4" s="140"/>
      <c r="I4" s="140"/>
      <c r="J4" s="140"/>
      <c r="K4" s="140"/>
      <c r="L4" s="140"/>
      <c r="M4" s="140"/>
      <c r="N4" s="140"/>
      <c r="O4" s="141"/>
      <c r="P4" s="78"/>
      <c r="Q4" s="78"/>
      <c r="R4" s="4"/>
      <c r="S4" s="4"/>
      <c r="T4" s="139"/>
      <c r="U4" s="140"/>
      <c r="V4" s="140"/>
      <c r="W4" s="140"/>
      <c r="X4" s="140"/>
      <c r="Y4" s="140"/>
      <c r="Z4" s="141"/>
      <c r="AA4" s="32"/>
      <c r="AB4" s="32"/>
    </row>
    <row r="5" spans="1:30" ht="30" customHeight="1">
      <c r="B5" s="138" t="s">
        <v>140</v>
      </c>
      <c r="C5" s="138"/>
      <c r="D5" s="14"/>
      <c r="E5" s="14"/>
      <c r="F5" s="14"/>
      <c r="G5" s="4"/>
      <c r="H5" s="4"/>
      <c r="I5" s="4"/>
      <c r="J5" s="4"/>
      <c r="K5" s="4"/>
      <c r="L5" s="4"/>
      <c r="M5" s="4"/>
      <c r="N5" s="138" t="s">
        <v>141</v>
      </c>
      <c r="O5" s="138"/>
      <c r="P5" s="138"/>
      <c r="Q5" s="138"/>
      <c r="R5" s="138" t="s">
        <v>139</v>
      </c>
      <c r="S5" s="138"/>
      <c r="T5" s="138"/>
      <c r="U5" s="31"/>
      <c r="V5" s="31"/>
      <c r="W5" s="31"/>
      <c r="X5" s="32"/>
      <c r="Y5" s="32"/>
      <c r="Z5" s="138" t="s">
        <v>142</v>
      </c>
      <c r="AA5" s="138"/>
      <c r="AB5" s="32"/>
    </row>
    <row r="6" spans="1:30" ht="37.5" customHeight="1" thickBot="1">
      <c r="C6" s="14"/>
      <c r="D6" s="14"/>
      <c r="E6" s="14"/>
      <c r="F6" s="14"/>
      <c r="G6" s="4"/>
      <c r="H6" s="4"/>
      <c r="I6" s="4"/>
      <c r="J6" s="4"/>
      <c r="K6" s="4"/>
      <c r="L6" s="4"/>
      <c r="M6" s="4"/>
      <c r="N6" s="4"/>
      <c r="O6" s="4"/>
      <c r="P6" s="4"/>
      <c r="Q6" s="4"/>
      <c r="R6" s="4"/>
      <c r="S6" s="4"/>
      <c r="T6" s="30"/>
      <c r="U6" s="31"/>
      <c r="V6" s="31"/>
      <c r="W6" s="31"/>
      <c r="X6" s="32"/>
      <c r="Y6" s="32"/>
      <c r="Z6" s="32"/>
      <c r="AA6" s="32"/>
      <c r="AB6" s="32"/>
    </row>
    <row r="7" spans="1:30" ht="30.75" customHeight="1" thickBot="1">
      <c r="A7" s="160" t="s">
        <v>45</v>
      </c>
      <c r="B7" s="162"/>
      <c r="C7" s="163"/>
      <c r="D7" s="159" t="str">
        <f>IF(B3="","",B3)</f>
        <v>山田</v>
      </c>
      <c r="E7" s="159"/>
      <c r="F7" s="159" t="e">
        <f>IF(#REF!="","",#REF!)</f>
        <v>#REF!</v>
      </c>
      <c r="G7" s="159"/>
      <c r="H7" s="159" t="str">
        <f>IF(N3="","",N3)</f>
        <v>和田山</v>
      </c>
      <c r="I7" s="159"/>
      <c r="J7" s="159" t="e">
        <f>IF(#REF!="","",#REF!)</f>
        <v>#REF!</v>
      </c>
      <c r="K7" s="159"/>
      <c r="L7" s="159" t="str">
        <f>IF(B5="","",B5)</f>
        <v>シロッコ</v>
      </c>
      <c r="M7" s="159"/>
      <c r="N7" s="159" t="e">
        <f>IF(#REF!="","",#REF!)</f>
        <v>#REF!</v>
      </c>
      <c r="O7" s="159"/>
      <c r="P7" s="159" t="str">
        <f>IF(N5="","",N5)</f>
        <v>旭</v>
      </c>
      <c r="Q7" s="159"/>
      <c r="R7" s="159" t="e">
        <f>IF(#REF!="","",#REF!)</f>
        <v>#REF!</v>
      </c>
      <c r="S7" s="159"/>
      <c r="T7" s="36" t="s">
        <v>46</v>
      </c>
      <c r="U7" s="33" t="s">
        <v>47</v>
      </c>
      <c r="V7" s="37" t="s">
        <v>48</v>
      </c>
      <c r="W7" s="34" t="s">
        <v>49</v>
      </c>
      <c r="X7" s="38" t="s">
        <v>50</v>
      </c>
      <c r="Y7" s="33" t="s">
        <v>51</v>
      </c>
      <c r="Z7" s="35" t="s">
        <v>52</v>
      </c>
      <c r="AA7" s="155" t="s">
        <v>53</v>
      </c>
      <c r="AB7" s="156"/>
      <c r="AD7" s="93" t="s">
        <v>80</v>
      </c>
    </row>
    <row r="8" spans="1:30" ht="30.75" customHeight="1">
      <c r="A8" s="161"/>
      <c r="B8" s="148" t="str">
        <f>IF(B3="","",B3)</f>
        <v>山田</v>
      </c>
      <c r="C8" s="149"/>
      <c r="D8" s="167"/>
      <c r="E8" s="168"/>
      <c r="F8" s="168"/>
      <c r="G8" s="169"/>
      <c r="H8" s="106" t="str">
        <f>IF(タイムテーブル!D24="","",タイムテーブル!D24)</f>
        <v/>
      </c>
      <c r="I8" s="173" t="str">
        <f>IF(H8="","—",IF(H8&gt;K8,"〇",IF(H8&lt;K8,"●","△")))</f>
        <v>—</v>
      </c>
      <c r="J8" s="173"/>
      <c r="K8" s="107" t="str">
        <f>IF(タイムテーブル!F24="","",タイムテーブル!F24)</f>
        <v/>
      </c>
      <c r="L8" s="108" t="str">
        <f>IF(タイムテーブル!D26="","",タイムテーブル!D26)</f>
        <v/>
      </c>
      <c r="M8" s="146" t="str">
        <f>IF(L8="","—",IF(L8&gt;O8,"〇",IF(L8&lt;O8,"●","△")))</f>
        <v>—</v>
      </c>
      <c r="N8" s="146"/>
      <c r="O8" s="109" t="str">
        <f>IF(タイムテーブル!F26="","",タイムテーブル!F26)</f>
        <v/>
      </c>
      <c r="P8" s="104" t="str">
        <f>IF(タイムテーブル!D22="","",タイムテーブル!D22)</f>
        <v/>
      </c>
      <c r="Q8" s="158" t="str">
        <f>IF(P8="","—",IF(P8&gt;S8,"〇",IF(P8&lt;S8,"●","△")))</f>
        <v>—</v>
      </c>
      <c r="R8" s="158"/>
      <c r="S8" s="105" t="str">
        <f>IF(タイムテーブル!F22="","",タイムテーブル!F22)</f>
        <v/>
      </c>
      <c r="T8" s="68" t="str">
        <f>IF(OR(H8="",H8="☆"),"",COUNTIF(D8:S8,"〇"))</f>
        <v/>
      </c>
      <c r="U8" s="64" t="str">
        <f>IF(OR(H8="",H8="☆"),"",COUNTIF(D8:S8,"△"))</f>
        <v/>
      </c>
      <c r="V8" s="53" t="str">
        <f>IF(OR(H8="",H8="☆"),"",COUNTIF(D8:S8,"●"))</f>
        <v/>
      </c>
      <c r="W8" s="54" t="str">
        <f t="shared" ref="W8:W11" si="0">IF(T8="","",T8*3+U8*1)</f>
        <v/>
      </c>
      <c r="X8" s="68" t="str">
        <f>IF(H8="","",H8+L8+P8)</f>
        <v/>
      </c>
      <c r="Y8" s="89" t="str">
        <f>IF(K8="","",K8+O8+S8)</f>
        <v/>
      </c>
      <c r="Z8" s="55" t="str">
        <f t="shared" ref="Z8" si="1">IF(X8="","",X8-Y8)</f>
        <v/>
      </c>
      <c r="AA8" s="142" t="str">
        <f>IF(AD8="","",RANK(AD8,$AD$8:$AD$11))</f>
        <v/>
      </c>
      <c r="AB8" s="143"/>
      <c r="AC8" s="65"/>
      <c r="AD8" s="92" t="str">
        <f t="shared" ref="AD8:AD11" si="2">IF(X8="","",W8*10000+Z8*100+X8)</f>
        <v/>
      </c>
    </row>
    <row r="9" spans="1:30" ht="30.75" customHeight="1">
      <c r="A9" s="161"/>
      <c r="B9" s="148" t="str">
        <f>IF(N3="","",N3)</f>
        <v>和田山</v>
      </c>
      <c r="C9" s="149"/>
      <c r="D9" s="108" t="str">
        <f>IF(タイムテーブル!F24="","",タイムテーブル!F24)</f>
        <v/>
      </c>
      <c r="E9" s="146" t="str">
        <f>IF(D9="","—",IF(D9&gt;G9,"〇",IF(D9&lt;G9,"●","△")))</f>
        <v>—</v>
      </c>
      <c r="F9" s="146"/>
      <c r="G9" s="109" t="str">
        <f>IF(タイムテーブル!D24="","",タイムテーブル!D24)</f>
        <v/>
      </c>
      <c r="H9" s="170"/>
      <c r="I9" s="171"/>
      <c r="J9" s="171"/>
      <c r="K9" s="172"/>
      <c r="L9" s="108" t="str">
        <f>IF(タイムテーブル!J22="","",タイムテーブル!J22)</f>
        <v/>
      </c>
      <c r="M9" s="146" t="str">
        <f>IF(L9="","—",IF(L9&gt;O9,"〇",IF(L9&lt;O9,"●","△")))</f>
        <v>—</v>
      </c>
      <c r="N9" s="146"/>
      <c r="O9" s="109" t="str">
        <f>IF(タイムテーブル!L22="","",タイムテーブル!L22)</f>
        <v/>
      </c>
      <c r="P9" s="110" t="str">
        <f>IF(タイムテーブル!J26="","",タイムテーブル!J26)</f>
        <v/>
      </c>
      <c r="Q9" s="147" t="str">
        <f>IF(P9="","—",IF(P9&gt;S9,"〇",IF(P9&lt;S9,"●","△")))</f>
        <v>—</v>
      </c>
      <c r="R9" s="147"/>
      <c r="S9" s="111" t="str">
        <f>IF(タイムテーブル!L26="","",タイムテーブル!L26)</f>
        <v/>
      </c>
      <c r="T9" s="69" t="str">
        <f>IF(OR(D9="",D9="☆"),"",COUNTIF(D9:S9,"〇"))</f>
        <v/>
      </c>
      <c r="U9" s="90" t="str">
        <f>IF(OR(D9="",D9="☆"),"",COUNTIF(D9:S9,"△"))</f>
        <v/>
      </c>
      <c r="V9" s="53" t="str">
        <f>IF(OR(D9="",D9="☆"),"",COUNTIF(D9:S9,"●"))</f>
        <v/>
      </c>
      <c r="W9" s="57" t="str">
        <f t="shared" si="0"/>
        <v/>
      </c>
      <c r="X9" s="60" t="str">
        <f>IF(D9="","",D9+L9+P9)</f>
        <v/>
      </c>
      <c r="Y9" s="56" t="str">
        <f>IF(G9="","",G9+O9+S9)</f>
        <v/>
      </c>
      <c r="Z9" s="91" t="str">
        <f t="shared" ref="Z9:Z11" si="3">IF(X9="","",X9-Y9)</f>
        <v/>
      </c>
      <c r="AA9" s="142" t="str">
        <f t="shared" ref="AA9:AA11" si="4">IF(AD9="","",RANK(AD9,$AD$8:$AD$11))</f>
        <v/>
      </c>
      <c r="AB9" s="143"/>
      <c r="AC9" s="65"/>
      <c r="AD9" s="92" t="str">
        <f t="shared" si="2"/>
        <v/>
      </c>
    </row>
    <row r="10" spans="1:30" ht="30.75" customHeight="1">
      <c r="A10" s="161"/>
      <c r="B10" s="148" t="str">
        <f>IF(B5="","",B5)</f>
        <v>シロッコ</v>
      </c>
      <c r="C10" s="149"/>
      <c r="D10" s="108" t="str">
        <f>IF(タイムテーブル!F26="","",タイムテーブル!F26)</f>
        <v/>
      </c>
      <c r="E10" s="146" t="str">
        <f>IF(D10="","—",IF(D10&gt;G10,"〇",IF(D10&lt;G10,"●","△")))</f>
        <v>—</v>
      </c>
      <c r="F10" s="146"/>
      <c r="G10" s="109" t="str">
        <f>IF(タイムテーブル!D26="","",タイムテーブル!D26)</f>
        <v/>
      </c>
      <c r="H10" s="108" t="str">
        <f>IF(タイムテーブル!L22="","",タイムテーブル!L22)</f>
        <v/>
      </c>
      <c r="I10" s="146" t="str">
        <f>IF(H10="","—",IF(H10&gt;K10,"〇",IF(H10&lt;K10,"●","△")))</f>
        <v>—</v>
      </c>
      <c r="J10" s="146"/>
      <c r="K10" s="109" t="str">
        <f>IF(タイムテーブル!J22="","",タイムテーブル!J22)</f>
        <v/>
      </c>
      <c r="L10" s="170"/>
      <c r="M10" s="171"/>
      <c r="N10" s="171"/>
      <c r="O10" s="172"/>
      <c r="P10" s="110" t="str">
        <f>IF(タイムテーブル!J24="","",タイムテーブル!J24)</f>
        <v/>
      </c>
      <c r="Q10" s="147" t="str">
        <f>IF(P10="","—",IF(P10&gt;S10,"〇",IF(P10&lt;S10,"●","△")))</f>
        <v>—</v>
      </c>
      <c r="R10" s="147"/>
      <c r="S10" s="111" t="str">
        <f>IF(タイムテーブル!L24="","",タイムテーブル!L24)</f>
        <v/>
      </c>
      <c r="T10" s="60" t="str">
        <f>IF(OR(D10="",D10="☆"),"",COUNTIF(D10:S10,"〇"))</f>
        <v/>
      </c>
      <c r="U10" s="90" t="str">
        <f t="shared" ref="U10:U11" si="5">IF(OR(D10="",D10="☆"),"",COUNTIF(D10:S10,"△"))</f>
        <v/>
      </c>
      <c r="V10" s="53" t="str">
        <f t="shared" ref="V10:V11" si="6">IF(OR(D10="",D10="☆"),"",COUNTIF(D10:S10,"●"))</f>
        <v/>
      </c>
      <c r="W10" s="57" t="str">
        <f t="shared" si="0"/>
        <v/>
      </c>
      <c r="X10" s="60" t="str">
        <f>IF(D10="","",D10+H10+P10)</f>
        <v/>
      </c>
      <c r="Y10" s="56" t="str">
        <f>IF(G10="","",G10+K10+S10)</f>
        <v/>
      </c>
      <c r="Z10" s="91" t="str">
        <f t="shared" si="3"/>
        <v/>
      </c>
      <c r="AA10" s="142" t="str">
        <f t="shared" si="4"/>
        <v/>
      </c>
      <c r="AB10" s="143"/>
      <c r="AC10" s="65"/>
      <c r="AD10" s="92" t="str">
        <f t="shared" si="2"/>
        <v/>
      </c>
    </row>
    <row r="11" spans="1:30" ht="30.75" customHeight="1">
      <c r="A11" s="161"/>
      <c r="B11" s="144" t="str">
        <f>IF(N5="","",N5)</f>
        <v>旭</v>
      </c>
      <c r="C11" s="145"/>
      <c r="D11" s="108" t="str">
        <f>IF(タイムテーブル!F22="","",タイムテーブル!F22)</f>
        <v/>
      </c>
      <c r="E11" s="146" t="str">
        <f>IF(D11="","—",IF(D11&gt;G11,"〇",IF(D11&lt;G11,"●","△")))</f>
        <v>—</v>
      </c>
      <c r="F11" s="146"/>
      <c r="G11" s="109" t="str">
        <f>IF(タイムテーブル!D22="","",タイムテーブル!D22)</f>
        <v/>
      </c>
      <c r="H11" s="108" t="str">
        <f>IF(タイムテーブル!L26="","",タイムテーブル!L26)</f>
        <v/>
      </c>
      <c r="I11" s="146" t="str">
        <f>IF(H11="","—",IF(H11&gt;K11,"〇",IF(H11&lt;K11,"●","△")))</f>
        <v>—</v>
      </c>
      <c r="J11" s="146"/>
      <c r="K11" s="109" t="str">
        <f>IF(タイムテーブル!J26="","",タイムテーブル!J26)</f>
        <v/>
      </c>
      <c r="L11" s="108" t="str">
        <f>IF(タイムテーブル!L24="","",タイムテーブル!L24)</f>
        <v/>
      </c>
      <c r="M11" s="147" t="str">
        <f>IF(L11="","—",IF(L11&gt;O11,"〇",IF(L11&lt;O11,"●","△")))</f>
        <v>—</v>
      </c>
      <c r="N11" s="147"/>
      <c r="O11" s="109" t="str">
        <f>IF(タイムテーブル!J24="","",タイムテーブル!J24)</f>
        <v/>
      </c>
      <c r="P11" s="151"/>
      <c r="Q11" s="152"/>
      <c r="R11" s="152"/>
      <c r="S11" s="153"/>
      <c r="T11" s="60" t="str">
        <f>IF(OR(D11="",D11="☆"),"",COUNTIF(D11:S11,"〇"))</f>
        <v/>
      </c>
      <c r="U11" s="56" t="str">
        <f t="shared" si="5"/>
        <v/>
      </c>
      <c r="V11" s="53" t="str">
        <f t="shared" si="6"/>
        <v/>
      </c>
      <c r="W11" s="57" t="str">
        <f t="shared" si="0"/>
        <v/>
      </c>
      <c r="X11" s="60" t="str">
        <f>IF(D11="","",D11+H11+L11)</f>
        <v/>
      </c>
      <c r="Y11" s="56" t="str">
        <f>IF(G11="","",G11+K11+O11)</f>
        <v/>
      </c>
      <c r="Z11" s="91" t="str">
        <f t="shared" si="3"/>
        <v/>
      </c>
      <c r="AA11" s="142" t="str">
        <f t="shared" si="4"/>
        <v/>
      </c>
      <c r="AB11" s="143"/>
      <c r="AC11" s="65"/>
      <c r="AD11" s="92" t="str">
        <f t="shared" si="2"/>
        <v/>
      </c>
    </row>
    <row r="12" spans="1:30" ht="37.5" customHeight="1" thickBot="1">
      <c r="B12" s="32"/>
      <c r="C12" s="39"/>
      <c r="D12" s="39"/>
      <c r="E12" s="39"/>
      <c r="F12" s="39"/>
      <c r="G12" s="31"/>
      <c r="H12" s="31"/>
      <c r="I12" s="31"/>
      <c r="J12" s="66"/>
      <c r="K12" s="31"/>
      <c r="L12" s="31"/>
      <c r="M12" s="31"/>
      <c r="N12" s="31"/>
      <c r="O12" s="31"/>
      <c r="P12" s="31"/>
      <c r="Q12" s="31"/>
      <c r="R12" s="31"/>
      <c r="S12" s="31"/>
      <c r="T12" s="4"/>
      <c r="U12" s="4"/>
      <c r="V12" s="4"/>
      <c r="W12" s="4"/>
      <c r="X12" s="15"/>
      <c r="Y12" s="15"/>
      <c r="Z12" s="15"/>
      <c r="AA12" s="15"/>
      <c r="AB12" s="15"/>
      <c r="AC12" s="65"/>
    </row>
    <row r="13" spans="1:30" ht="30.75" customHeight="1" thickBot="1">
      <c r="A13" s="160" t="s">
        <v>54</v>
      </c>
      <c r="B13" s="162"/>
      <c r="C13" s="163"/>
      <c r="D13" s="164" t="str">
        <f>IF(R3="","",R3)</f>
        <v>但馬南</v>
      </c>
      <c r="E13" s="165"/>
      <c r="F13" s="165" t="e">
        <f>IF(F7="","",F7)</f>
        <v>#REF!</v>
      </c>
      <c r="G13" s="166"/>
      <c r="H13" s="159" t="str">
        <f>IF(Z3="","",Z3)</f>
        <v>ジンガ</v>
      </c>
      <c r="I13" s="159"/>
      <c r="J13" s="159" t="e">
        <f>IF(J7="","",J7)</f>
        <v>#REF!</v>
      </c>
      <c r="K13" s="159"/>
      <c r="L13" s="159" t="str">
        <f>IF(R5="","",R5)</f>
        <v>甲子園</v>
      </c>
      <c r="M13" s="159"/>
      <c r="N13" s="159" t="e">
        <f>IF(N7="","",N7)</f>
        <v>#REF!</v>
      </c>
      <c r="O13" s="159"/>
      <c r="P13" s="159" t="str">
        <f>IF(Z5="","",Z5)</f>
        <v>加西</v>
      </c>
      <c r="Q13" s="159"/>
      <c r="R13" s="159" t="e">
        <f>IF(R7="","",R7)</f>
        <v>#REF!</v>
      </c>
      <c r="S13" s="159"/>
      <c r="T13" s="36" t="s">
        <v>46</v>
      </c>
      <c r="U13" s="33" t="s">
        <v>47</v>
      </c>
      <c r="V13" s="37" t="s">
        <v>48</v>
      </c>
      <c r="W13" s="34" t="s">
        <v>49</v>
      </c>
      <c r="X13" s="38" t="s">
        <v>50</v>
      </c>
      <c r="Y13" s="33" t="s">
        <v>51</v>
      </c>
      <c r="Z13" s="35" t="s">
        <v>52</v>
      </c>
      <c r="AA13" s="155" t="s">
        <v>53</v>
      </c>
      <c r="AB13" s="156"/>
      <c r="AC13" s="67"/>
      <c r="AD13" s="93" t="s">
        <v>80</v>
      </c>
    </row>
    <row r="14" spans="1:30" ht="30.75" customHeight="1">
      <c r="A14" s="161"/>
      <c r="B14" s="148" t="str">
        <f>IF(R3="","",R3)</f>
        <v>但馬南</v>
      </c>
      <c r="C14" s="149"/>
      <c r="D14" s="167"/>
      <c r="E14" s="168"/>
      <c r="F14" s="168"/>
      <c r="G14" s="169"/>
      <c r="H14" s="112" t="str">
        <f>IF(タイムテーブル!D25="","",タイムテーブル!D25)</f>
        <v/>
      </c>
      <c r="I14" s="157" t="str">
        <f>IF(H14="","—",IF(H14&gt;K14,"〇",IF(H14&lt;K14,"●","△")))</f>
        <v>—</v>
      </c>
      <c r="J14" s="157"/>
      <c r="K14" s="113" t="str">
        <f>IF(タイムテーブル!F25="","",タイムテーブル!F25)</f>
        <v/>
      </c>
      <c r="L14" s="108" t="str">
        <f>IF(タイムテーブル!D27="","",タイムテーブル!D27)</f>
        <v/>
      </c>
      <c r="M14" s="150" t="str">
        <f>IF(L14="","—",IF(L14&gt;O14,"〇",IF(L14&lt;O14,"●","△")))</f>
        <v>—</v>
      </c>
      <c r="N14" s="150"/>
      <c r="O14" s="109" t="str">
        <f>IF(タイムテーブル!F27="","",タイムテーブル!F27)</f>
        <v/>
      </c>
      <c r="P14" s="110" t="str">
        <f>IF(タイムテーブル!D23="","",タイムテーブル!D23)</f>
        <v/>
      </c>
      <c r="Q14" s="158" t="str">
        <f>IF(P14="","—",IF(P14&gt;S14,"〇",IF(P14&lt;S14,"●","△")))</f>
        <v>—</v>
      </c>
      <c r="R14" s="158"/>
      <c r="S14" s="111" t="str">
        <f>IF(タイムテーブル!F23="","",タイムテーブル!F23)</f>
        <v/>
      </c>
      <c r="T14" s="68" t="str">
        <f>IF(OR(H14="",H14="☆"),"",COUNTIF(D14:S14,"〇"))</f>
        <v/>
      </c>
      <c r="U14" s="64" t="str">
        <f>IF(OR(H14="",H14="☆"),"",COUNTIF(D14:S14,"△"))</f>
        <v/>
      </c>
      <c r="V14" s="53" t="str">
        <f>IF(OR(H14="",H14="☆"),"",COUNTIF(D14:S14,"●"))</f>
        <v/>
      </c>
      <c r="W14" s="54" t="str">
        <f t="shared" ref="W14:W15" si="7">IF(T14="","",T14*3+U14*1)</f>
        <v/>
      </c>
      <c r="X14" s="68" t="str">
        <f>IF(H14="","",H14+L14+P14)</f>
        <v/>
      </c>
      <c r="Y14" s="89" t="str">
        <f>IF(K14="","",K14+O14+S14)</f>
        <v/>
      </c>
      <c r="Z14" s="55" t="str">
        <f t="shared" ref="Z14:Z17" si="8">IF(X14="","",X14-Y14)</f>
        <v/>
      </c>
      <c r="AA14" s="142" t="str">
        <f>IF(AD14="","",RANK(AD14,$AD$14:$AD$17))</f>
        <v/>
      </c>
      <c r="AB14" s="143"/>
      <c r="AC14" s="65"/>
      <c r="AD14" s="92" t="str">
        <f t="shared" ref="AD14:AD17" si="9">IF(X14="","",W14*10000+Z14*100+X14)</f>
        <v/>
      </c>
    </row>
    <row r="15" spans="1:30" ht="30.75" customHeight="1">
      <c r="A15" s="161"/>
      <c r="B15" s="148" t="str">
        <f>IF(Z3="","",Z3)</f>
        <v>ジンガ</v>
      </c>
      <c r="C15" s="149"/>
      <c r="D15" s="108" t="str">
        <f>IF(タイムテーブル!F25="","",タイムテーブル!F25)</f>
        <v/>
      </c>
      <c r="E15" s="146" t="str">
        <f>IF(D15="","—",IF(D15&gt;G15,"〇",IF(D15&lt;G15,"●","△")))</f>
        <v>—</v>
      </c>
      <c r="F15" s="146"/>
      <c r="G15" s="109" t="str">
        <f>IF(タイムテーブル!D25="","",タイムテーブル!D25)</f>
        <v/>
      </c>
      <c r="H15" s="170"/>
      <c r="I15" s="171"/>
      <c r="J15" s="171"/>
      <c r="K15" s="172"/>
      <c r="L15" s="108" t="str">
        <f>IF(タイムテーブル!J23="","",タイムテーブル!J23)</f>
        <v/>
      </c>
      <c r="M15" s="150" t="str">
        <f>IF(L15="","—",IF(L15&gt;O15,"〇",IF(L15&lt;O15,"●","△")))</f>
        <v>—</v>
      </c>
      <c r="N15" s="150"/>
      <c r="O15" s="109" t="str">
        <f>IF(タイムテーブル!L23="","",タイムテーブル!L23)</f>
        <v/>
      </c>
      <c r="P15" s="58" t="str">
        <f>IF(タイムテーブル!J27="","",タイムテーブル!J27)</f>
        <v/>
      </c>
      <c r="Q15" s="154" t="str">
        <f>IF(P15="","—",IF(P15&gt;S15,"〇",IF(P15&lt;S15,"●","△")))</f>
        <v>—</v>
      </c>
      <c r="R15" s="154"/>
      <c r="S15" s="59" t="str">
        <f>IF(タイムテーブル!L27="","",タイムテーブル!L27)</f>
        <v/>
      </c>
      <c r="T15" s="69" t="str">
        <f>IF(OR(D15="",D15="☆"),"",COUNTIF(D15:S15,"〇"))</f>
        <v/>
      </c>
      <c r="U15" s="90" t="str">
        <f>IF(OR(D15="",D15="☆"),"",COUNTIF(D15:S15,"△"))</f>
        <v/>
      </c>
      <c r="V15" s="53" t="str">
        <f>IF(OR(D15="",D15="☆"),"",COUNTIF(D15:S15,"●"))</f>
        <v/>
      </c>
      <c r="W15" s="57" t="str">
        <f t="shared" si="7"/>
        <v/>
      </c>
      <c r="X15" s="60" t="str">
        <f>IF(D15="","",D15+L15+P15)</f>
        <v/>
      </c>
      <c r="Y15" s="56" t="str">
        <f>IF(G15="","",G15+O15+S15)</f>
        <v/>
      </c>
      <c r="Z15" s="91" t="str">
        <f t="shared" si="8"/>
        <v/>
      </c>
      <c r="AA15" s="142" t="str">
        <f t="shared" ref="AA15:AA17" si="10">IF(AD15="","",RANK(AD15,$AD$14:$AD$17))</f>
        <v/>
      </c>
      <c r="AB15" s="143"/>
      <c r="AC15" s="65"/>
      <c r="AD15" s="92" t="str">
        <f t="shared" si="9"/>
        <v/>
      </c>
    </row>
    <row r="16" spans="1:30" ht="30.75" customHeight="1">
      <c r="A16" s="161"/>
      <c r="B16" s="148" t="str">
        <f>IF(R5="","",R5)</f>
        <v>甲子園</v>
      </c>
      <c r="C16" s="149"/>
      <c r="D16" s="108" t="str">
        <f>IF(タイムテーブル!F27="","",タイムテーブル!F27)</f>
        <v/>
      </c>
      <c r="E16" s="146" t="str">
        <f>IF(D16="","—",IF(D16&gt;G16,"〇",IF(D16&lt;G16,"●","△")))</f>
        <v>—</v>
      </c>
      <c r="F16" s="146"/>
      <c r="G16" s="109" t="str">
        <f>IF(タイムテーブル!D27="","",タイムテーブル!D27)</f>
        <v/>
      </c>
      <c r="H16" s="108" t="str">
        <f>IF(タイムテーブル!L23="","",タイムテーブル!L23)</f>
        <v/>
      </c>
      <c r="I16" s="146" t="str">
        <f>IF(H16="","—",IF(H16&gt;K16,"〇",IF(H16&lt;K16,"●","△")))</f>
        <v>—</v>
      </c>
      <c r="J16" s="146"/>
      <c r="K16" s="109" t="str">
        <f>IF(タイムテーブル!J23="","",タイムテーブル!J23)</f>
        <v/>
      </c>
      <c r="L16" s="170"/>
      <c r="M16" s="171"/>
      <c r="N16" s="171"/>
      <c r="O16" s="172"/>
      <c r="P16" s="110" t="str">
        <f>IF(タイムテーブル!J25="","",タイムテーブル!J25)</f>
        <v/>
      </c>
      <c r="Q16" s="147" t="str">
        <f>IF(P16="","—",IF(P16&gt;S16,"〇",IF(P16&lt;S16,"●","△")))</f>
        <v>—</v>
      </c>
      <c r="R16" s="147"/>
      <c r="S16" s="111" t="str">
        <f>IF(タイムテーブル!L25="","",タイムテーブル!L25)</f>
        <v/>
      </c>
      <c r="T16" s="69" t="str">
        <f t="shared" ref="T16:T17" si="11">IF(OR(D16="",D16="☆"),"",COUNTIF(D16:S16,"〇"))</f>
        <v/>
      </c>
      <c r="U16" s="90" t="str">
        <f t="shared" ref="U16:U17" si="12">IF(OR(D16="",D16="☆"),"",COUNTIF(D16:S16,"△"))</f>
        <v/>
      </c>
      <c r="V16" s="53" t="str">
        <f t="shared" ref="V16:V17" si="13">IF(OR(D16="",D16="☆"),"",COUNTIF(D16:S16,"●"))</f>
        <v/>
      </c>
      <c r="W16" s="57" t="str">
        <f t="shared" ref="W16:W17" si="14">IF(T16="","",T16*3+U16*1)</f>
        <v/>
      </c>
      <c r="X16" s="60" t="str">
        <f>IF(D16="","",D16+H16+P16)</f>
        <v/>
      </c>
      <c r="Y16" s="56" t="str">
        <f>IF(G16="","",G16+K16+S16)</f>
        <v/>
      </c>
      <c r="Z16" s="91" t="str">
        <f t="shared" si="8"/>
        <v/>
      </c>
      <c r="AA16" s="142" t="str">
        <f t="shared" si="10"/>
        <v/>
      </c>
      <c r="AB16" s="143"/>
      <c r="AC16" s="65"/>
      <c r="AD16" s="92" t="str">
        <f t="shared" si="9"/>
        <v/>
      </c>
    </row>
    <row r="17" spans="1:30" ht="30.75" customHeight="1">
      <c r="A17" s="161"/>
      <c r="B17" s="144" t="str">
        <f>IF(Z5="","",Z5)</f>
        <v>加西</v>
      </c>
      <c r="C17" s="145"/>
      <c r="D17" s="108" t="str">
        <f>IF(タイムテーブル!F23="","",タイムテーブル!F23)</f>
        <v/>
      </c>
      <c r="E17" s="146" t="str">
        <f>IF(D17="","—",IF(D17&gt;G17,"〇",IF(D17&lt;G17,"●","△")))</f>
        <v>—</v>
      </c>
      <c r="F17" s="146"/>
      <c r="G17" s="109" t="str">
        <f>IF(タイムテーブル!D23="","",タイムテーブル!D23)</f>
        <v/>
      </c>
      <c r="H17" s="108" t="str">
        <f>IF(タイムテーブル!L27="","",タイムテーブル!L27)</f>
        <v/>
      </c>
      <c r="I17" s="146" t="str">
        <f>IF(H17="","—",IF(H17&gt;K17,"〇",IF(H17&lt;K17,"●","△")))</f>
        <v>—</v>
      </c>
      <c r="J17" s="146"/>
      <c r="K17" s="109" t="str">
        <f>IF(タイムテーブル!J27="","",タイムテーブル!J27)</f>
        <v/>
      </c>
      <c r="L17" s="108" t="str">
        <f>IF(タイムテーブル!L25="","",タイムテーブル!L25)</f>
        <v/>
      </c>
      <c r="M17" s="147" t="str">
        <f>IF(L17="","—",IF(L17&gt;O17,"〇",IF(L17&lt;O17,"●","△")))</f>
        <v>—</v>
      </c>
      <c r="N17" s="147"/>
      <c r="O17" s="109" t="str">
        <f>IF(タイムテーブル!J25="","",タイムテーブル!J25)</f>
        <v/>
      </c>
      <c r="P17" s="151"/>
      <c r="Q17" s="152"/>
      <c r="R17" s="152"/>
      <c r="S17" s="153"/>
      <c r="T17" s="60" t="str">
        <f t="shared" si="11"/>
        <v/>
      </c>
      <c r="U17" s="56" t="str">
        <f t="shared" si="12"/>
        <v/>
      </c>
      <c r="V17" s="53" t="str">
        <f t="shared" si="13"/>
        <v/>
      </c>
      <c r="W17" s="57" t="str">
        <f t="shared" si="14"/>
        <v/>
      </c>
      <c r="X17" s="60" t="str">
        <f>IF(D17="","",D17+H17+L17)</f>
        <v/>
      </c>
      <c r="Y17" s="56" t="str">
        <f>IF(G17="","",G17+K17+O17)</f>
        <v/>
      </c>
      <c r="Z17" s="91" t="str">
        <f t="shared" si="8"/>
        <v/>
      </c>
      <c r="AA17" s="142" t="str">
        <f t="shared" si="10"/>
        <v/>
      </c>
      <c r="AB17" s="143"/>
      <c r="AC17" s="65"/>
      <c r="AD17" s="92" t="str">
        <f t="shared" si="9"/>
        <v/>
      </c>
    </row>
    <row r="18" spans="1:30" ht="11.25" customHeight="1">
      <c r="B18" s="32"/>
      <c r="C18" s="39"/>
      <c r="D18" s="39"/>
      <c r="E18" s="39"/>
      <c r="F18" s="39"/>
      <c r="G18" s="31"/>
      <c r="H18" s="31"/>
      <c r="I18" s="31"/>
      <c r="J18" s="31"/>
      <c r="K18" s="31"/>
      <c r="L18" s="31"/>
      <c r="M18" s="31"/>
      <c r="N18" s="31"/>
      <c r="O18" s="31"/>
      <c r="P18" s="31"/>
      <c r="Q18" s="31"/>
      <c r="R18" s="31"/>
      <c r="S18" s="31"/>
      <c r="T18" s="4"/>
      <c r="U18" s="4"/>
      <c r="V18" s="4"/>
      <c r="W18" s="4"/>
      <c r="AC18" s="65"/>
    </row>
  </sheetData>
  <mergeCells count="74">
    <mergeCell ref="V2:X2"/>
    <mergeCell ref="F2:K2"/>
    <mergeCell ref="A7:A11"/>
    <mergeCell ref="B7:C7"/>
    <mergeCell ref="D7:G7"/>
    <mergeCell ref="H7:K7"/>
    <mergeCell ref="L7:O7"/>
    <mergeCell ref="P7:S7"/>
    <mergeCell ref="E9:F9"/>
    <mergeCell ref="M9:N9"/>
    <mergeCell ref="D8:G8"/>
    <mergeCell ref="H9:K9"/>
    <mergeCell ref="L10:O10"/>
    <mergeCell ref="P11:S11"/>
    <mergeCell ref="R3:T3"/>
    <mergeCell ref="N5:Q5"/>
    <mergeCell ref="AA11:AB11"/>
    <mergeCell ref="B11:C11"/>
    <mergeCell ref="E11:F11"/>
    <mergeCell ref="M11:N11"/>
    <mergeCell ref="AA9:AB9"/>
    <mergeCell ref="B10:C10"/>
    <mergeCell ref="I10:J10"/>
    <mergeCell ref="Q10:R10"/>
    <mergeCell ref="AA10:AB10"/>
    <mergeCell ref="B9:C9"/>
    <mergeCell ref="Q9:R9"/>
    <mergeCell ref="I11:J11"/>
    <mergeCell ref="E10:F10"/>
    <mergeCell ref="AA7:AB7"/>
    <mergeCell ref="B8:C8"/>
    <mergeCell ref="I8:J8"/>
    <mergeCell ref="Q8:R8"/>
    <mergeCell ref="AA8:AB8"/>
    <mergeCell ref="M8:N8"/>
    <mergeCell ref="A13:A17"/>
    <mergeCell ref="B13:C13"/>
    <mergeCell ref="D13:G13"/>
    <mergeCell ref="H13:K13"/>
    <mergeCell ref="L13:O13"/>
    <mergeCell ref="D14:G14"/>
    <mergeCell ref="H15:K15"/>
    <mergeCell ref="L16:O16"/>
    <mergeCell ref="AA13:AB13"/>
    <mergeCell ref="B14:C14"/>
    <mergeCell ref="I14:J14"/>
    <mergeCell ref="Q14:R14"/>
    <mergeCell ref="AA14:AB14"/>
    <mergeCell ref="M14:N14"/>
    <mergeCell ref="P13:S13"/>
    <mergeCell ref="AA17:AB17"/>
    <mergeCell ref="B17:C17"/>
    <mergeCell ref="E17:F17"/>
    <mergeCell ref="M17:N17"/>
    <mergeCell ref="AA15:AB15"/>
    <mergeCell ref="B16:C16"/>
    <mergeCell ref="I16:J16"/>
    <mergeCell ref="Q16:R16"/>
    <mergeCell ref="AA16:AB16"/>
    <mergeCell ref="B15:C15"/>
    <mergeCell ref="E15:F15"/>
    <mergeCell ref="M15:N15"/>
    <mergeCell ref="P17:S17"/>
    <mergeCell ref="I17:J17"/>
    <mergeCell ref="Q15:R15"/>
    <mergeCell ref="E16:F16"/>
    <mergeCell ref="B3:C3"/>
    <mergeCell ref="B5:C5"/>
    <mergeCell ref="Z3:AA3"/>
    <mergeCell ref="Z5:AA5"/>
    <mergeCell ref="T4:Z4"/>
    <mergeCell ref="C4:O4"/>
    <mergeCell ref="N3:Q3"/>
    <mergeCell ref="R5:T5"/>
  </mergeCells>
  <phoneticPr fontId="2"/>
  <pageMargins left="0.62" right="0.61" top="0.13" bottom="0.13" header="0.16" footer="0.16"/>
  <pageSetup paperSize="9" orientation="landscape" horizontalDpi="4294967293" r:id="rId1"/>
  <headerFooter alignWithMargins="0"/>
</worksheet>
</file>

<file path=xl/worksheets/sheet4.xml><?xml version="1.0" encoding="utf-8"?>
<worksheet xmlns="http://schemas.openxmlformats.org/spreadsheetml/2006/main" xmlns:r="http://schemas.openxmlformats.org/officeDocument/2006/relationships">
  <dimension ref="A1:N40"/>
  <sheetViews>
    <sheetView tabSelected="1" zoomScaleNormal="100" workbookViewId="0">
      <selection sqref="A1:N1"/>
    </sheetView>
  </sheetViews>
  <sheetFormatPr defaultColWidth="9" defaultRowHeight="13.5"/>
  <cols>
    <col min="1" max="1" width="4.875" style="3" customWidth="1"/>
    <col min="2" max="3" width="9.375" style="3" customWidth="1"/>
    <col min="4" max="4" width="3.625" style="3" customWidth="1"/>
    <col min="5" max="5" width="1.875" style="3" customWidth="1"/>
    <col min="6" max="6" width="3.625" style="3" customWidth="1"/>
    <col min="7" max="9" width="9.375" style="3" customWidth="1"/>
    <col min="10" max="10" width="3.625" style="3" customWidth="1"/>
    <col min="11" max="11" width="1.875" style="3" customWidth="1"/>
    <col min="12" max="12" width="3.625" style="3" customWidth="1"/>
    <col min="13" max="14" width="9.375" style="3" customWidth="1"/>
    <col min="15" max="16384" width="9" style="3"/>
  </cols>
  <sheetData>
    <row r="1" spans="1:14" ht="45" customHeight="1">
      <c r="A1" s="185" t="s">
        <v>162</v>
      </c>
      <c r="B1" s="185"/>
      <c r="C1" s="185"/>
      <c r="D1" s="185"/>
      <c r="E1" s="185"/>
      <c r="F1" s="185"/>
      <c r="G1" s="185"/>
      <c r="H1" s="185"/>
      <c r="I1" s="185"/>
      <c r="J1" s="185"/>
      <c r="K1" s="185"/>
      <c r="L1" s="185"/>
      <c r="M1" s="185"/>
      <c r="N1" s="185"/>
    </row>
    <row r="2" spans="1:14" ht="8.25" customHeight="1">
      <c r="A2" s="4"/>
      <c r="B2" s="5"/>
      <c r="C2" s="4"/>
      <c r="D2" s="4"/>
      <c r="E2" s="4"/>
      <c r="F2" s="4"/>
      <c r="G2" s="4"/>
      <c r="H2" s="4"/>
    </row>
    <row r="3" spans="1:14" ht="23.25" customHeight="1">
      <c r="A3" s="83" t="s">
        <v>119</v>
      </c>
      <c r="B3" s="84"/>
      <c r="C3" s="83"/>
      <c r="D3" s="72" t="s">
        <v>75</v>
      </c>
      <c r="E3" s="72"/>
      <c r="F3" s="72"/>
      <c r="G3" s="72"/>
      <c r="H3" s="72"/>
      <c r="I3" s="72"/>
      <c r="J3" s="72"/>
      <c r="K3" s="72"/>
      <c r="L3" s="72"/>
      <c r="M3" s="85"/>
      <c r="N3" s="85"/>
    </row>
    <row r="4" spans="1:14" ht="7.5" customHeight="1">
      <c r="A4" s="83"/>
      <c r="B4" s="84"/>
      <c r="C4" s="83"/>
      <c r="D4" s="72"/>
      <c r="E4" s="72"/>
      <c r="F4" s="72"/>
      <c r="G4" s="72"/>
      <c r="H4" s="72"/>
      <c r="I4" s="72"/>
      <c r="J4" s="72"/>
      <c r="K4" s="72"/>
      <c r="L4" s="72"/>
      <c r="M4" s="85"/>
      <c r="N4" s="85"/>
    </row>
    <row r="5" spans="1:14" ht="22.5" customHeight="1">
      <c r="A5" s="6" t="s">
        <v>78</v>
      </c>
      <c r="B5" s="84"/>
      <c r="C5" s="83"/>
      <c r="D5" s="72"/>
      <c r="E5" s="72"/>
      <c r="F5" s="72"/>
      <c r="G5" s="72"/>
      <c r="H5" s="72"/>
      <c r="I5" s="72"/>
      <c r="J5" s="72"/>
      <c r="K5" s="72"/>
      <c r="L5" s="72"/>
      <c r="M5" s="85"/>
      <c r="N5" s="85"/>
    </row>
    <row r="6" spans="1:14" ht="14.25" customHeight="1">
      <c r="A6" s="83"/>
      <c r="B6" s="84"/>
      <c r="C6" s="83"/>
      <c r="D6" s="100"/>
      <c r="E6" s="72"/>
      <c r="F6" s="72"/>
      <c r="G6" s="72"/>
      <c r="H6" s="72"/>
      <c r="I6" s="101"/>
      <c r="J6" s="102"/>
      <c r="K6" s="98"/>
      <c r="L6" s="72"/>
      <c r="M6" s="100"/>
      <c r="N6" s="98"/>
    </row>
    <row r="7" spans="1:14" ht="14.25" customHeight="1">
      <c r="A7" s="83"/>
      <c r="B7" s="192"/>
      <c r="C7" s="193"/>
      <c r="D7" s="194"/>
      <c r="E7" s="195"/>
      <c r="F7" s="195"/>
      <c r="G7" s="195"/>
      <c r="H7" s="72"/>
      <c r="I7" s="199"/>
      <c r="J7" s="199"/>
      <c r="K7" s="199"/>
      <c r="L7" s="199"/>
      <c r="M7" s="194"/>
      <c r="N7" s="195"/>
    </row>
    <row r="8" spans="1:14" ht="14.25" customHeight="1">
      <c r="A8" s="83"/>
      <c r="B8" s="84"/>
      <c r="C8" s="94"/>
      <c r="D8" s="95"/>
      <c r="E8" s="95"/>
      <c r="F8" s="96"/>
      <c r="G8" s="72"/>
      <c r="H8" s="72"/>
      <c r="I8" s="84"/>
      <c r="J8" s="94"/>
      <c r="K8" s="95"/>
      <c r="L8" s="95"/>
      <c r="M8" s="96"/>
      <c r="N8" s="72"/>
    </row>
    <row r="9" spans="1:14" ht="14.25" customHeight="1">
      <c r="A9" s="83"/>
      <c r="B9" s="84"/>
      <c r="C9" s="196" t="s">
        <v>120</v>
      </c>
      <c r="D9" s="197"/>
      <c r="E9" s="197"/>
      <c r="F9" s="198"/>
      <c r="G9" s="72"/>
      <c r="H9" s="72"/>
      <c r="I9" s="84"/>
      <c r="J9" s="196" t="s">
        <v>121</v>
      </c>
      <c r="K9" s="197"/>
      <c r="L9" s="197"/>
      <c r="M9" s="198"/>
      <c r="N9" s="72"/>
    </row>
    <row r="10" spans="1:14" ht="14.25" customHeight="1">
      <c r="A10" s="83"/>
      <c r="B10" s="84"/>
      <c r="C10" s="97"/>
      <c r="D10" s="98"/>
      <c r="E10" s="98"/>
      <c r="F10" s="99"/>
      <c r="G10" s="72"/>
      <c r="H10" s="72"/>
      <c r="I10" s="84"/>
      <c r="J10" s="97"/>
      <c r="K10" s="98"/>
      <c r="L10" s="98"/>
      <c r="M10" s="99"/>
      <c r="N10" s="72"/>
    </row>
    <row r="11" spans="1:14" ht="14.25" customHeight="1">
      <c r="A11" s="83"/>
      <c r="B11" s="189" t="s">
        <v>85</v>
      </c>
      <c r="C11" s="189"/>
      <c r="D11" s="191" t="s">
        <v>86</v>
      </c>
      <c r="E11" s="191"/>
      <c r="F11" s="191"/>
      <c r="G11" s="191"/>
      <c r="H11" s="72"/>
      <c r="I11" s="189" t="s">
        <v>87</v>
      </c>
      <c r="J11" s="189"/>
      <c r="K11" s="189"/>
      <c r="L11" s="189"/>
      <c r="M11" s="189" t="s">
        <v>88</v>
      </c>
      <c r="N11" s="189"/>
    </row>
    <row r="12" spans="1:14" ht="14.25" customHeight="1">
      <c r="A12" s="83"/>
      <c r="B12" s="190"/>
      <c r="C12" s="190"/>
      <c r="D12" s="190"/>
      <c r="E12" s="190"/>
      <c r="F12" s="190"/>
      <c r="G12" s="190"/>
      <c r="H12" s="72"/>
      <c r="I12" s="190"/>
      <c r="J12" s="190"/>
      <c r="K12" s="190"/>
      <c r="L12" s="190"/>
      <c r="M12" s="190"/>
      <c r="N12" s="190"/>
    </row>
    <row r="13" spans="1:14" ht="14.25" customHeight="1">
      <c r="A13" s="83"/>
      <c r="B13" s="84"/>
      <c r="C13" s="83"/>
      <c r="D13" s="100"/>
      <c r="E13" s="72"/>
      <c r="F13" s="72"/>
      <c r="G13" s="72"/>
      <c r="H13" s="72"/>
      <c r="I13" s="101"/>
      <c r="J13" s="102"/>
      <c r="K13" s="98"/>
      <c r="L13" s="72"/>
      <c r="M13" s="100"/>
      <c r="N13" s="98"/>
    </row>
    <row r="14" spans="1:14" ht="14.25" customHeight="1">
      <c r="A14" s="83"/>
      <c r="B14" s="192"/>
      <c r="C14" s="193"/>
      <c r="D14" s="194"/>
      <c r="E14" s="195"/>
      <c r="F14" s="195"/>
      <c r="G14" s="195"/>
      <c r="H14" s="72"/>
      <c r="I14" s="199"/>
      <c r="J14" s="199"/>
      <c r="K14" s="199"/>
      <c r="L14" s="199"/>
      <c r="M14" s="194"/>
      <c r="N14" s="195"/>
    </row>
    <row r="15" spans="1:14" ht="14.25" customHeight="1">
      <c r="A15" s="83"/>
      <c r="B15" s="84"/>
      <c r="C15" s="94"/>
      <c r="D15" s="95"/>
      <c r="E15" s="95"/>
      <c r="F15" s="96"/>
      <c r="G15" s="72"/>
      <c r="H15" s="72"/>
      <c r="I15" s="84"/>
      <c r="J15" s="94"/>
      <c r="K15" s="95"/>
      <c r="L15" s="95"/>
      <c r="M15" s="96"/>
      <c r="N15" s="72"/>
    </row>
    <row r="16" spans="1:14" ht="14.25" customHeight="1">
      <c r="A16" s="83"/>
      <c r="B16" s="84"/>
      <c r="C16" s="196" t="s">
        <v>123</v>
      </c>
      <c r="D16" s="197"/>
      <c r="E16" s="197"/>
      <c r="F16" s="198"/>
      <c r="G16" s="72"/>
      <c r="H16" s="72"/>
      <c r="I16" s="84"/>
      <c r="J16" s="196" t="s">
        <v>122</v>
      </c>
      <c r="K16" s="197"/>
      <c r="L16" s="197"/>
      <c r="M16" s="198"/>
      <c r="N16" s="72"/>
    </row>
    <row r="17" spans="1:14" ht="14.25" customHeight="1">
      <c r="A17" s="83"/>
      <c r="B17" s="84"/>
      <c r="C17" s="97"/>
      <c r="D17" s="98"/>
      <c r="E17" s="98"/>
      <c r="F17" s="99"/>
      <c r="G17" s="72"/>
      <c r="H17" s="72"/>
      <c r="I17" s="84"/>
      <c r="J17" s="97"/>
      <c r="K17" s="98"/>
      <c r="L17" s="98"/>
      <c r="M17" s="99"/>
      <c r="N17" s="72"/>
    </row>
    <row r="18" spans="1:14" ht="14.25" customHeight="1">
      <c r="A18" s="83"/>
      <c r="B18" s="189" t="s">
        <v>89</v>
      </c>
      <c r="C18" s="189"/>
      <c r="D18" s="191" t="s">
        <v>90</v>
      </c>
      <c r="E18" s="191"/>
      <c r="F18" s="191"/>
      <c r="G18" s="191"/>
      <c r="H18" s="88"/>
      <c r="I18" s="189" t="s">
        <v>91</v>
      </c>
      <c r="J18" s="189"/>
      <c r="K18" s="189"/>
      <c r="L18" s="189"/>
      <c r="M18" s="189" t="s">
        <v>92</v>
      </c>
      <c r="N18" s="189"/>
    </row>
    <row r="19" spans="1:14" ht="14.25" customHeight="1">
      <c r="A19" s="83"/>
      <c r="B19" s="190"/>
      <c r="C19" s="190"/>
      <c r="D19" s="190"/>
      <c r="E19" s="190"/>
      <c r="F19" s="190"/>
      <c r="G19" s="190"/>
      <c r="H19" s="87"/>
      <c r="I19" s="190"/>
      <c r="J19" s="190"/>
      <c r="K19" s="190"/>
      <c r="L19" s="190"/>
      <c r="M19" s="190"/>
      <c r="N19" s="190"/>
    </row>
    <row r="20" spans="1:14" ht="22.5" customHeight="1">
      <c r="A20" s="6" t="s">
        <v>77</v>
      </c>
      <c r="B20" s="7"/>
      <c r="C20" s="6"/>
      <c r="D20" s="44"/>
      <c r="E20" s="44"/>
      <c r="F20" s="44"/>
      <c r="G20" s="44"/>
      <c r="H20" s="44"/>
      <c r="I20" s="44"/>
      <c r="J20" s="44"/>
      <c r="K20" s="44"/>
      <c r="L20" s="44"/>
      <c r="M20" s="44"/>
      <c r="N20" s="44"/>
    </row>
    <row r="21" spans="1:14" ht="30" customHeight="1" thickBot="1">
      <c r="A21" s="86" t="s">
        <v>55</v>
      </c>
      <c r="B21" s="17" t="s">
        <v>43</v>
      </c>
      <c r="C21" s="186" t="s">
        <v>74</v>
      </c>
      <c r="D21" s="187"/>
      <c r="E21" s="187"/>
      <c r="F21" s="187"/>
      <c r="G21" s="188"/>
      <c r="H21" s="18" t="s">
        <v>42</v>
      </c>
      <c r="I21" s="187" t="s">
        <v>64</v>
      </c>
      <c r="J21" s="187"/>
      <c r="K21" s="187"/>
      <c r="L21" s="187"/>
      <c r="M21" s="188"/>
      <c r="N21" s="16" t="s">
        <v>42</v>
      </c>
    </row>
    <row r="22" spans="1:14" ht="30" customHeight="1" thickTop="1">
      <c r="A22" s="19" t="s">
        <v>41</v>
      </c>
      <c r="B22" s="20" t="s">
        <v>164</v>
      </c>
      <c r="C22" s="117" t="str">
        <f>リーグ表!B3</f>
        <v>山田</v>
      </c>
      <c r="D22" s="70"/>
      <c r="E22" s="70" t="s">
        <v>66</v>
      </c>
      <c r="F22" s="70"/>
      <c r="G22" s="120" t="str">
        <f>リーグ表!N5</f>
        <v>旭</v>
      </c>
      <c r="H22" s="80" t="s">
        <v>73</v>
      </c>
      <c r="I22" s="122" t="str">
        <f>リーグ表!N3</f>
        <v>和田山</v>
      </c>
      <c r="J22" s="70"/>
      <c r="K22" s="70" t="s">
        <v>66</v>
      </c>
      <c r="L22" s="70"/>
      <c r="M22" s="120" t="str">
        <f>リーグ表!B5</f>
        <v>シロッコ</v>
      </c>
      <c r="N22" s="81" t="s">
        <v>73</v>
      </c>
    </row>
    <row r="23" spans="1:14" ht="30" customHeight="1">
      <c r="A23" s="21" t="s">
        <v>40</v>
      </c>
      <c r="B23" s="22" t="s">
        <v>143</v>
      </c>
      <c r="C23" s="118" t="str">
        <f>リーグ表!R3</f>
        <v>但馬南</v>
      </c>
      <c r="D23" s="25"/>
      <c r="E23" s="25" t="s">
        <v>66</v>
      </c>
      <c r="F23" s="25"/>
      <c r="G23" s="121" t="str">
        <f>リーグ表!Z5</f>
        <v>加西</v>
      </c>
      <c r="H23" s="47" t="s">
        <v>73</v>
      </c>
      <c r="I23" s="71" t="str">
        <f>リーグ表!Z3</f>
        <v>ジンガ</v>
      </c>
      <c r="J23" s="25"/>
      <c r="K23" s="25" t="s">
        <v>66</v>
      </c>
      <c r="L23" s="25"/>
      <c r="M23" s="121" t="str">
        <f>リーグ表!R5</f>
        <v>甲子園</v>
      </c>
      <c r="N23" s="49" t="s">
        <v>73</v>
      </c>
    </row>
    <row r="24" spans="1:14" ht="30" customHeight="1">
      <c r="A24" s="21" t="s">
        <v>39</v>
      </c>
      <c r="B24" s="22" t="s">
        <v>144</v>
      </c>
      <c r="C24" s="118" t="str">
        <f>リーグ表!B3</f>
        <v>山田</v>
      </c>
      <c r="D24" s="25"/>
      <c r="E24" s="25" t="s">
        <v>66</v>
      </c>
      <c r="F24" s="25"/>
      <c r="G24" s="121" t="str">
        <f>リーグ表!N3</f>
        <v>和田山</v>
      </c>
      <c r="H24" s="47" t="s">
        <v>73</v>
      </c>
      <c r="I24" s="71" t="str">
        <f>リーグ表!B5</f>
        <v>シロッコ</v>
      </c>
      <c r="J24" s="25"/>
      <c r="K24" s="25" t="s">
        <v>66</v>
      </c>
      <c r="L24" s="25"/>
      <c r="M24" s="121" t="str">
        <f>リーグ表!N5</f>
        <v>旭</v>
      </c>
      <c r="N24" s="48" t="s">
        <v>73</v>
      </c>
    </row>
    <row r="25" spans="1:14" ht="30" customHeight="1">
      <c r="A25" s="23" t="s">
        <v>38</v>
      </c>
      <c r="B25" s="24" t="s">
        <v>145</v>
      </c>
      <c r="C25" s="118" t="str">
        <f>リーグ表!R3</f>
        <v>但馬南</v>
      </c>
      <c r="D25" s="25"/>
      <c r="E25" s="25" t="s">
        <v>66</v>
      </c>
      <c r="F25" s="25"/>
      <c r="G25" s="121" t="str">
        <f>リーグ表!Z3</f>
        <v>ジンガ</v>
      </c>
      <c r="H25" s="47" t="s">
        <v>73</v>
      </c>
      <c r="I25" s="71" t="str">
        <f>リーグ表!R5</f>
        <v>甲子園</v>
      </c>
      <c r="J25" s="25"/>
      <c r="K25" s="25" t="s">
        <v>66</v>
      </c>
      <c r="L25" s="25"/>
      <c r="M25" s="121" t="str">
        <f>リーグ表!Z5</f>
        <v>加西</v>
      </c>
      <c r="N25" s="48" t="s">
        <v>73</v>
      </c>
    </row>
    <row r="26" spans="1:14" ht="30" customHeight="1">
      <c r="A26" s="23" t="s">
        <v>37</v>
      </c>
      <c r="B26" s="24" t="s">
        <v>146</v>
      </c>
      <c r="C26" s="118" t="str">
        <f>リーグ表!B3</f>
        <v>山田</v>
      </c>
      <c r="D26" s="25"/>
      <c r="E26" s="25" t="s">
        <v>66</v>
      </c>
      <c r="F26" s="25"/>
      <c r="G26" s="121" t="str">
        <f>リーグ表!B5</f>
        <v>シロッコ</v>
      </c>
      <c r="H26" s="47" t="s">
        <v>73</v>
      </c>
      <c r="I26" s="71" t="str">
        <f>リーグ表!N3</f>
        <v>和田山</v>
      </c>
      <c r="J26" s="25"/>
      <c r="K26" s="25" t="s">
        <v>66</v>
      </c>
      <c r="L26" s="25"/>
      <c r="M26" s="121" t="str">
        <f>リーグ表!N5</f>
        <v>旭</v>
      </c>
      <c r="N26" s="48" t="s">
        <v>73</v>
      </c>
    </row>
    <row r="27" spans="1:14" ht="30" customHeight="1">
      <c r="A27" s="23" t="s">
        <v>36</v>
      </c>
      <c r="B27" s="24" t="s">
        <v>147</v>
      </c>
      <c r="C27" s="119" t="str">
        <f>リーグ表!R3</f>
        <v>但馬南</v>
      </c>
      <c r="D27" s="103"/>
      <c r="E27" s="103" t="s">
        <v>66</v>
      </c>
      <c r="F27" s="103"/>
      <c r="G27" s="46" t="str">
        <f>リーグ表!R5</f>
        <v>甲子園</v>
      </c>
      <c r="H27" s="47" t="s">
        <v>73</v>
      </c>
      <c r="I27" s="123" t="str">
        <f>リーグ表!Z3</f>
        <v>ジンガ</v>
      </c>
      <c r="J27" s="103"/>
      <c r="K27" s="103" t="s">
        <v>66</v>
      </c>
      <c r="L27" s="103"/>
      <c r="M27" s="46" t="str">
        <f>リーグ表!Z5</f>
        <v>加西</v>
      </c>
      <c r="N27" s="82" t="s">
        <v>73</v>
      </c>
    </row>
    <row r="28" spans="1:14" ht="15" customHeight="1">
      <c r="A28" s="177" t="s">
        <v>35</v>
      </c>
      <c r="B28" s="183" t="s">
        <v>148</v>
      </c>
      <c r="C28" s="125" t="s">
        <v>166</v>
      </c>
      <c r="D28" s="123"/>
      <c r="E28" s="128"/>
      <c r="F28" s="123"/>
      <c r="G28" s="126" t="s">
        <v>167</v>
      </c>
      <c r="H28" s="181" t="s">
        <v>81</v>
      </c>
      <c r="I28" s="127" t="s">
        <v>168</v>
      </c>
      <c r="J28" s="123"/>
      <c r="K28" s="128"/>
      <c r="L28" s="123"/>
      <c r="M28" s="126" t="s">
        <v>169</v>
      </c>
      <c r="N28" s="179" t="s">
        <v>83</v>
      </c>
    </row>
    <row r="29" spans="1:14" ht="30" customHeight="1">
      <c r="A29" s="178"/>
      <c r="B29" s="184"/>
      <c r="C29" s="129" t="str">
        <f>IF(B19="","",B19)</f>
        <v/>
      </c>
      <c r="D29" s="124"/>
      <c r="E29" s="25" t="s">
        <v>66</v>
      </c>
      <c r="F29" s="25"/>
      <c r="G29" s="130" t="str">
        <f>IF(D19="","",D19)</f>
        <v/>
      </c>
      <c r="H29" s="182"/>
      <c r="I29" s="129" t="str">
        <f>IF(I19="","",I19)</f>
        <v/>
      </c>
      <c r="J29" s="25"/>
      <c r="K29" s="25" t="s">
        <v>66</v>
      </c>
      <c r="L29" s="25"/>
      <c r="M29" s="130" t="str">
        <f>IF(M19="","",M19)</f>
        <v/>
      </c>
      <c r="N29" s="180"/>
    </row>
    <row r="30" spans="1:14" ht="15" customHeight="1">
      <c r="A30" s="175" t="s">
        <v>56</v>
      </c>
      <c r="B30" s="183" t="s">
        <v>149</v>
      </c>
      <c r="C30" s="125" t="s">
        <v>170</v>
      </c>
      <c r="D30" s="123"/>
      <c r="E30" s="128"/>
      <c r="F30" s="123"/>
      <c r="G30" s="126" t="s">
        <v>171</v>
      </c>
      <c r="H30" s="181" t="s">
        <v>82</v>
      </c>
      <c r="I30" s="131" t="s">
        <v>172</v>
      </c>
      <c r="J30" s="123"/>
      <c r="K30" s="128"/>
      <c r="L30" s="123"/>
      <c r="M30" s="126" t="s">
        <v>173</v>
      </c>
      <c r="N30" s="179" t="s">
        <v>84</v>
      </c>
    </row>
    <row r="31" spans="1:14" ht="30" customHeight="1">
      <c r="A31" s="176"/>
      <c r="B31" s="184"/>
      <c r="C31" s="129" t="str">
        <f>IF(B12="","",B12)</f>
        <v/>
      </c>
      <c r="D31" s="25"/>
      <c r="E31" s="25" t="s">
        <v>66</v>
      </c>
      <c r="F31" s="25"/>
      <c r="G31" s="130" t="str">
        <f>IF(D12="","",D12)</f>
        <v/>
      </c>
      <c r="H31" s="182"/>
      <c r="I31" s="129" t="str">
        <f>IF(I12="","",I12)</f>
        <v/>
      </c>
      <c r="J31" s="25"/>
      <c r="K31" s="25" t="s">
        <v>66</v>
      </c>
      <c r="L31" s="25"/>
      <c r="M31" s="130" t="str">
        <f>IF(M12="","",M12)</f>
        <v/>
      </c>
      <c r="N31" s="180"/>
    </row>
    <row r="32" spans="1:14" ht="14.25" customHeight="1">
      <c r="A32" s="41"/>
      <c r="B32" s="44" t="s">
        <v>124</v>
      </c>
      <c r="C32" s="43"/>
      <c r="D32" s="43"/>
      <c r="E32" s="43"/>
      <c r="F32" s="43"/>
      <c r="G32" s="43"/>
      <c r="H32" s="40"/>
      <c r="I32" s="40"/>
      <c r="J32" s="40"/>
      <c r="K32" s="40"/>
      <c r="L32" s="40"/>
      <c r="M32" s="40"/>
      <c r="N32" s="40"/>
    </row>
    <row r="33" spans="1:13" ht="7.5" customHeight="1">
      <c r="A33" s="41"/>
      <c r="B33" s="42"/>
      <c r="C33" s="43"/>
      <c r="D33" s="43"/>
      <c r="E33" s="43"/>
      <c r="F33" s="43"/>
      <c r="G33" s="43"/>
      <c r="H33" s="43"/>
      <c r="I33" s="40"/>
      <c r="J33" s="40"/>
      <c r="K33" s="40"/>
      <c r="L33" s="40"/>
      <c r="M33" s="40"/>
    </row>
    <row r="34" spans="1:13" ht="14.25">
      <c r="A34" s="4" t="s">
        <v>34</v>
      </c>
      <c r="B34" s="5"/>
      <c r="C34" s="4"/>
      <c r="D34" s="4"/>
      <c r="E34" s="4"/>
      <c r="F34" s="4"/>
      <c r="G34" s="4"/>
      <c r="H34" s="4"/>
    </row>
    <row r="35" spans="1:13" ht="7.5" customHeight="1">
      <c r="A35" s="4"/>
      <c r="B35" s="5"/>
      <c r="C35" s="4"/>
      <c r="D35" s="4"/>
      <c r="E35" s="4"/>
      <c r="F35" s="4"/>
      <c r="G35" s="4"/>
      <c r="H35" s="4"/>
    </row>
    <row r="36" spans="1:13" ht="14.25">
      <c r="A36" s="63" t="s">
        <v>125</v>
      </c>
      <c r="B36" s="116"/>
      <c r="C36" s="116"/>
      <c r="D36" s="116"/>
      <c r="E36" s="116"/>
      <c r="F36" s="116"/>
      <c r="G36" s="116"/>
      <c r="H36" s="116"/>
    </row>
    <row r="37" spans="1:13" ht="7.5" customHeight="1">
      <c r="A37" s="63"/>
      <c r="B37" s="116"/>
      <c r="C37" s="116"/>
      <c r="D37" s="116"/>
      <c r="E37" s="116"/>
      <c r="F37" s="116"/>
      <c r="G37" s="116"/>
      <c r="H37" s="116"/>
    </row>
    <row r="38" spans="1:13" ht="14.25">
      <c r="A38" s="63" t="s">
        <v>126</v>
      </c>
      <c r="B38" s="116"/>
      <c r="C38" s="116"/>
      <c r="D38" s="116"/>
      <c r="E38" s="116"/>
      <c r="F38" s="116"/>
      <c r="G38" s="116"/>
      <c r="H38" s="116"/>
    </row>
    <row r="39" spans="1:13" ht="7.5" customHeight="1">
      <c r="A39" s="63"/>
      <c r="B39" s="116"/>
      <c r="C39" s="116"/>
      <c r="D39" s="116"/>
      <c r="E39" s="116"/>
      <c r="F39" s="116"/>
      <c r="G39" s="116"/>
      <c r="H39" s="116"/>
    </row>
    <row r="40" spans="1:13" ht="14.25">
      <c r="A40" s="63" t="s">
        <v>95</v>
      </c>
      <c r="B40" s="116"/>
      <c r="C40" s="116"/>
      <c r="D40" s="116"/>
      <c r="E40" s="116"/>
      <c r="F40" s="116"/>
      <c r="G40" s="116"/>
      <c r="H40" s="116"/>
    </row>
  </sheetData>
  <mergeCells count="39">
    <mergeCell ref="M18:N18"/>
    <mergeCell ref="M19:N19"/>
    <mergeCell ref="J16:M16"/>
    <mergeCell ref="I19:L19"/>
    <mergeCell ref="B7:C7"/>
    <mergeCell ref="D7:G7"/>
    <mergeCell ref="M7:N7"/>
    <mergeCell ref="M14:N14"/>
    <mergeCell ref="I7:L7"/>
    <mergeCell ref="I14:L14"/>
    <mergeCell ref="C9:F9"/>
    <mergeCell ref="J9:M9"/>
    <mergeCell ref="M11:N11"/>
    <mergeCell ref="M12:N12"/>
    <mergeCell ref="I11:L11"/>
    <mergeCell ref="A1:N1"/>
    <mergeCell ref="C21:G21"/>
    <mergeCell ref="I21:M21"/>
    <mergeCell ref="B18:C18"/>
    <mergeCell ref="B19:C19"/>
    <mergeCell ref="D18:G18"/>
    <mergeCell ref="I12:L12"/>
    <mergeCell ref="D19:G19"/>
    <mergeCell ref="B11:C11"/>
    <mergeCell ref="D11:G11"/>
    <mergeCell ref="B12:C12"/>
    <mergeCell ref="D12:G12"/>
    <mergeCell ref="B14:C14"/>
    <mergeCell ref="D14:G14"/>
    <mergeCell ref="C16:F16"/>
    <mergeCell ref="I18:L18"/>
    <mergeCell ref="A30:A31"/>
    <mergeCell ref="A28:A29"/>
    <mergeCell ref="N30:N31"/>
    <mergeCell ref="N28:N29"/>
    <mergeCell ref="H30:H31"/>
    <mergeCell ref="H28:H29"/>
    <mergeCell ref="B30:B31"/>
    <mergeCell ref="B28:B29"/>
  </mergeCells>
  <phoneticPr fontId="2"/>
  <pageMargins left="0.54" right="0.13" top="1" bottom="1" header="0.51200000000000001" footer="0.51200000000000001"/>
  <pageSetup paperSize="9" orientation="portrait" horizontalDpi="4294967293" r:id="rId1"/>
  <headerFooter alignWithMargins="0"/>
</worksheet>
</file>

<file path=xl/worksheets/sheet5.xml><?xml version="1.0" encoding="utf-8"?>
<worksheet xmlns="http://schemas.openxmlformats.org/spreadsheetml/2006/main" xmlns:r="http://schemas.openxmlformats.org/officeDocument/2006/relationships">
  <dimension ref="A1:M23"/>
  <sheetViews>
    <sheetView zoomScaleNormal="100" workbookViewId="0"/>
  </sheetViews>
  <sheetFormatPr defaultRowHeight="14.25"/>
  <sheetData>
    <row r="1" spans="1:13" ht="24">
      <c r="A1" s="51"/>
      <c r="D1" s="200" t="s">
        <v>65</v>
      </c>
      <c r="E1" s="200"/>
      <c r="F1" s="200"/>
      <c r="G1" s="200"/>
      <c r="H1" s="200"/>
      <c r="I1" s="200"/>
      <c r="J1" s="200"/>
    </row>
    <row r="2" spans="1:13">
      <c r="M2" s="51"/>
    </row>
    <row r="3" spans="1:13">
      <c r="M3" s="52"/>
    </row>
    <row r="4" spans="1:13">
      <c r="M4" s="52"/>
    </row>
    <row r="5" spans="1:13">
      <c r="M5" s="52"/>
    </row>
    <row r="6" spans="1:13">
      <c r="M6" s="52"/>
    </row>
    <row r="13" spans="1:13" ht="14.45" customHeight="1"/>
    <row r="19" spans="1:1">
      <c r="A19" t="s">
        <v>114</v>
      </c>
    </row>
    <row r="20" spans="1:1">
      <c r="A20" t="s">
        <v>115</v>
      </c>
    </row>
    <row r="21" spans="1:1">
      <c r="A21" t="s">
        <v>116</v>
      </c>
    </row>
    <row r="22" spans="1:1">
      <c r="A22" t="s">
        <v>117</v>
      </c>
    </row>
    <row r="23" spans="1:1">
      <c r="A23" t="s">
        <v>118</v>
      </c>
    </row>
  </sheetData>
  <mergeCells count="1">
    <mergeCell ref="D1:J1"/>
  </mergeCells>
  <phoneticPr fontId="2"/>
  <pageMargins left="0.70866141732283472" right="0.70866141732283472" top="0.74803149606299213" bottom="0.74803149606299213" header="0.31496062992125984" footer="0.31496062992125984"/>
  <pageSetup paperSize="9" orientation="landscape"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2</vt:i4>
      </vt:variant>
    </vt:vector>
  </HeadingPairs>
  <TitlesOfParts>
    <vt:vector size="7" baseType="lpstr">
      <vt:lpstr>表紙</vt:lpstr>
      <vt:lpstr>実施要項</vt:lpstr>
      <vt:lpstr>リーグ表</vt:lpstr>
      <vt:lpstr>タイムテーブル</vt:lpstr>
      <vt:lpstr>各会場の地図と注意事項</vt:lpstr>
      <vt:lpstr>リーグ表!Print_Area</vt:lpstr>
      <vt:lpstr>実施要項!Print_Area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Owner</cp:lastModifiedBy>
  <cp:lastPrinted>2022-02-26T06:43:52Z</cp:lastPrinted>
  <dcterms:created xsi:type="dcterms:W3CDTF">2003-05-23T13:46:06Z</dcterms:created>
  <dcterms:modified xsi:type="dcterms:W3CDTF">2022-02-26T06:43:55Z</dcterms:modified>
</cp:coreProperties>
</file>