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大会組合せ表" sheetId="1" r:id="rId4"/>
    <sheet state="visible" name="星取り表" sheetId="2" r:id="rId5"/>
    <sheet state="visible" name="日程表" sheetId="3" r:id="rId6"/>
    <sheet state="visible" name="抽選" sheetId="4" r:id="rId7"/>
  </sheets>
  <definedNames/>
  <calcPr/>
</workbook>
</file>

<file path=xl/sharedStrings.xml><?xml version="1.0" encoding="utf-8"?>
<sst xmlns="http://schemas.openxmlformats.org/spreadsheetml/2006/main" count="315" uniqueCount="151">
  <si>
    <t>第４５回読売新聞社杯争奪北播磨少年サッカー大会</t>
  </si>
  <si>
    <t>１次リーグ（２月４日）</t>
  </si>
  <si>
    <t>イルソーレ加東：加東地区</t>
  </si>
  <si>
    <t>No.8</t>
  </si>
  <si>
    <t>No.10</t>
  </si>
  <si>
    <t>No.1</t>
  </si>
  <si>
    <t>No.2</t>
  </si>
  <si>
    <t>No.3</t>
  </si>
  <si>
    <t>No.4</t>
  </si>
  <si>
    <t>No.9</t>
  </si>
  <si>
    <t>No.11</t>
  </si>
  <si>
    <t>No.14</t>
  </si>
  <si>
    <t>No.5</t>
  </si>
  <si>
    <t>No.6</t>
  </si>
  <si>
    <t xml:space="preserve">
No.7</t>
  </si>
  <si>
    <t xml:space="preserve">
No.13</t>
  </si>
  <si>
    <t>No.12</t>
  </si>
  <si>
    <t>No.15</t>
  </si>
  <si>
    <t>決勝トーナメント（２月５日）</t>
  </si>
  <si>
    <t>Ａ１位</t>
  </si>
  <si>
    <t>No.16</t>
  </si>
  <si>
    <t>Ｄ２位</t>
  </si>
  <si>
    <t>No.20</t>
  </si>
  <si>
    <t>Ｂ１位</t>
  </si>
  <si>
    <t>No.17</t>
  </si>
  <si>
    <t>C２位</t>
  </si>
  <si>
    <t>３決</t>
  </si>
  <si>
    <t>決勝</t>
  </si>
  <si>
    <t>C１位</t>
  </si>
  <si>
    <t>No.18</t>
  </si>
  <si>
    <t>Ｂ２位</t>
  </si>
  <si>
    <t>No.21</t>
  </si>
  <si>
    <t>Ｄ１位</t>
  </si>
  <si>
    <t>No.19</t>
  </si>
  <si>
    <t>Ａ２位</t>
  </si>
  <si>
    <t>優　勝</t>
  </si>
  <si>
    <t>準優勝</t>
  </si>
  <si>
    <t>第３位</t>
  </si>
  <si>
    <t>第４位</t>
  </si>
  <si>
    <t>イルソーレ加東ＦＣ：加東地区</t>
  </si>
  <si>
    <t>１次リーグ</t>
  </si>
  <si>
    <t>Ａブロック</t>
  </si>
  <si>
    <t>勝</t>
  </si>
  <si>
    <t>負</t>
  </si>
  <si>
    <t>PK勝</t>
  </si>
  <si>
    <t>PK負</t>
  </si>
  <si>
    <t>勝点</t>
  </si>
  <si>
    <t>得点</t>
  </si>
  <si>
    <t>失点</t>
  </si>
  <si>
    <t>差</t>
  </si>
  <si>
    <t>順位</t>
  </si>
  <si>
    <t>Ｂブロック</t>
  </si>
  <si>
    <t>Ｃブロック</t>
  </si>
  <si>
    <t>Ｄブロック</t>
  </si>
  <si>
    <t>Ｅブロック</t>
  </si>
  <si>
    <t xml:space="preserve">１次リーグ　　　　　　</t>
  </si>
  <si>
    <t>２０２３年２月４日（土）</t>
  </si>
  <si>
    <t>会場</t>
  </si>
  <si>
    <t>みきぼうパークひょうご　第１球技場</t>
  </si>
  <si>
    <t>試合順</t>
  </si>
  <si>
    <t>試合時間</t>
  </si>
  <si>
    <t>№</t>
  </si>
  <si>
    <t>対戦カード</t>
  </si>
  <si>
    <t>レフリー/４審</t>
  </si>
  <si>
    <t>ｱｼｽﾀﾝﾄ</t>
  </si>
  <si>
    <t>1</t>
  </si>
  <si>
    <t>―</t>
  </si>
  <si>
    <t>西脇FC</t>
  </si>
  <si>
    <t>選手</t>
  </si>
  <si>
    <t>ヴィリッキーニ</t>
  </si>
  <si>
    <t>4</t>
  </si>
  <si>
    <t>小野イレブン</t>
  </si>
  <si>
    <t>M.SERIO</t>
  </si>
  <si>
    <t>7</t>
  </si>
  <si>
    <t>小野東SSD</t>
  </si>
  <si>
    <t>加西FC</t>
  </si>
  <si>
    <t>10</t>
  </si>
  <si>
    <t>社FCJr</t>
  </si>
  <si>
    <t>LUZ零壱</t>
  </si>
  <si>
    <t>13</t>
  </si>
  <si>
    <t>イルソーレ加東</t>
  </si>
  <si>
    <t>加美FCJｒ</t>
  </si>
  <si>
    <t>みきぼうパークひょうご　第２球技場</t>
  </si>
  <si>
    <t>2</t>
  </si>
  <si>
    <t>5</t>
  </si>
  <si>
    <t>加西ロッソ</t>
  </si>
  <si>
    <t>河合SSD</t>
  </si>
  <si>
    <t>8</t>
  </si>
  <si>
    <t>11</t>
  </si>
  <si>
    <t>小野FC</t>
  </si>
  <si>
    <t>日野FC</t>
  </si>
  <si>
    <t>14</t>
  </si>
  <si>
    <t>15</t>
  </si>
  <si>
    <t>みきぼうパークひょうご　第３球技場</t>
  </si>
  <si>
    <t>3</t>
  </si>
  <si>
    <t>ジンガ三木</t>
  </si>
  <si>
    <t>6</t>
  </si>
  <si>
    <t>9</t>
  </si>
  <si>
    <t>12</t>
  </si>
  <si>
    <t xml:space="preserve">決勝トーナメント　　</t>
  </si>
  <si>
    <t>２０２３年２月５日（日）</t>
  </si>
  <si>
    <t>16</t>
  </si>
  <si>
    <t>加東地区</t>
  </si>
  <si>
    <t>18</t>
  </si>
  <si>
    <t>No16の敗者</t>
  </si>
  <si>
    <t>No17の敗者</t>
  </si>
  <si>
    <t>当該チーム</t>
  </si>
  <si>
    <t>20</t>
  </si>
  <si>
    <t>No16の勝者</t>
  </si>
  <si>
    <t>No17の勝者</t>
  </si>
  <si>
    <t>No20の勝者</t>
  </si>
  <si>
    <t>No21の勝者</t>
  </si>
  <si>
    <t>17</t>
  </si>
  <si>
    <t>19</t>
  </si>
  <si>
    <t>21</t>
  </si>
  <si>
    <t>No18の勝者</t>
  </si>
  <si>
    <t>No19の勝者</t>
  </si>
  <si>
    <t>No18の敗者</t>
  </si>
  <si>
    <t>No19の敗者</t>
  </si>
  <si>
    <t>No20の敗者</t>
  </si>
  <si>
    <t>No21の敗者</t>
  </si>
  <si>
    <t>優  勝</t>
  </si>
  <si>
    <t>加西ＦＣロッソ</t>
  </si>
  <si>
    <t>加西</t>
  </si>
  <si>
    <t>加西ＦＣ</t>
  </si>
  <si>
    <t>加美ＦＣＪｒ</t>
  </si>
  <si>
    <t>西脇ＦＣ</t>
  </si>
  <si>
    <t>三木</t>
  </si>
  <si>
    <t>Ｍ．ＳＥＲＩＯ．ＦＣ</t>
  </si>
  <si>
    <t>社ＦＣＪｒ</t>
  </si>
  <si>
    <t>ヴィリッキーニＳＣ</t>
  </si>
  <si>
    <t>河合ＳＳＤ</t>
  </si>
  <si>
    <t>三樹平田ＳＣ</t>
  </si>
  <si>
    <t>イルソーレ加東ＦＣ</t>
  </si>
  <si>
    <t>ジンガ三木ＳＣ</t>
  </si>
  <si>
    <t>ジンガ三木ＳＣ 2nd</t>
  </si>
  <si>
    <t>DESAFIO FC</t>
  </si>
  <si>
    <t>小野</t>
  </si>
  <si>
    <t>小野ＦＣ</t>
  </si>
  <si>
    <t>小野東ＳＳＤ</t>
  </si>
  <si>
    <t>日野ＦＣ</t>
  </si>
  <si>
    <t>小野南ＦＣＪｒ</t>
  </si>
  <si>
    <t>ＬＵＺ零壱ＦＣ</t>
  </si>
  <si>
    <t>旭ＦＣＪｒ</t>
  </si>
  <si>
    <t>加東</t>
  </si>
  <si>
    <t>滝野ＳＳＣ</t>
  </si>
  <si>
    <t>社FCJrＢ</t>
  </si>
  <si>
    <t>社FCJrＣ</t>
  </si>
  <si>
    <t>西脇多可</t>
  </si>
  <si>
    <t>中町ＦＣＪｒ</t>
  </si>
  <si>
    <t>八千代少年ＳＣ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</si>
</sst>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1.0"/>
      <color rgb="FF000000"/>
      <name val="Arial"/>
      <scheme val="minor"/>
    </font>
    <font>
      <sz val="11.0"/>
      <name val="MS PMincho"/>
    </font>
    <font>
      <sz val="16.0"/>
      <name val="Hgp創英角ｺﾞｼｯｸub"/>
    </font>
    <font>
      <b/>
      <sz val="14.0"/>
      <name val="MS PGothic"/>
    </font>
    <font>
      <sz val="11.0"/>
      <name val="MS PGothic"/>
    </font>
    <font>
      <sz val="11.0"/>
      <color rgb="FFDD0806"/>
      <name val="MS PMincho"/>
    </font>
    <font>
      <sz val="11.0"/>
      <color rgb="FF0070C0"/>
      <name val="MS PGothic"/>
    </font>
    <font>
      <sz val="11.0"/>
      <color rgb="FF0066CC"/>
      <name val="MS PGothic"/>
    </font>
    <font>
      <sz val="11.0"/>
      <color rgb="FFDD0806"/>
      <name val="MS PGothic"/>
    </font>
    <font>
      <sz val="11.0"/>
      <color rgb="FFFF9900"/>
      <name val="MS PGothic"/>
    </font>
    <font/>
    <font>
      <sz val="10.0"/>
      <name val="MS PGothic"/>
    </font>
    <font>
      <sz val="20.0"/>
      <name val="Hgp創英角ｺﾞｼｯｸub"/>
    </font>
    <font>
      <b/>
      <sz val="14.0"/>
      <name val="Ｄｆｐpop体"/>
    </font>
    <font>
      <b/>
      <sz val="12.0"/>
      <name val="MS PMincho"/>
    </font>
    <font>
      <sz val="11.0"/>
      <name val="Ｍｓ ｐゴシック (本文)"/>
    </font>
    <font>
      <sz val="10.0"/>
      <color rgb="FF000000"/>
      <name val="MS PGothic"/>
    </font>
    <font>
      <sz val="10.0"/>
      <color/>
      <name val="MS PGothic"/>
    </font>
    <font>
      <sz val="8.0"/>
      <name val="Hg丸ｺﾞｼｯｸm-pro"/>
    </font>
    <font>
      <sz val="11.0"/>
      <color/>
      <name val="MS PGothic"/>
    </font>
    <font>
      <sz val="16.0"/>
      <name val="Ｄｈｐ特太ゴシック体"/>
    </font>
    <font>
      <sz val="14.0"/>
      <name val="Hgp創英角ｺﾞｼｯｸub"/>
    </font>
    <font>
      <b/>
      <sz val="12.0"/>
      <name val="ＭＳ ゴシック"/>
    </font>
    <font>
      <sz val="8.0"/>
      <name val="MS PMincho"/>
    </font>
    <font>
      <sz val="10.0"/>
      <name val="MS PMincho"/>
    </font>
    <font>
      <b/>
      <sz val="11.0"/>
      <name val="MS PGothic"/>
    </font>
    <font>
      <b/>
      <sz val="10.0"/>
      <color rgb="FFFF0000"/>
      <name val="MS PGothic"/>
    </font>
    <font>
      <sz val="6.0"/>
      <name val="MS PMincho"/>
    </font>
    <font>
      <b/>
      <sz val="9.0"/>
      <color rgb="FFFF0000"/>
      <name val="MS PGothic"/>
    </font>
    <font>
      <b/>
      <sz val="11.0"/>
      <color rgb="FFFF0000"/>
      <name val="MS PGothic"/>
    </font>
    <font>
      <sz val="10.0"/>
      <color rgb="FFFF0000"/>
      <name val="MS PGothic"/>
    </font>
    <font>
      <b/>
      <sz val="16.0"/>
      <name val="Ｄｈｐ特太ゴシック体"/>
    </font>
    <font>
      <sz val="12.0"/>
      <name val="MS PGothic"/>
    </font>
    <font>
      <b/>
      <sz val="12.0"/>
      <color rgb="FFFF0000"/>
      <name val="MS PGothic"/>
    </font>
    <font>
      <b/>
      <sz val="12.0"/>
      <name val="MS PGothic"/>
    </font>
    <font>
      <b/>
      <sz val="10.0"/>
      <name val="MS PGothic"/>
    </font>
  </fonts>
  <fills count="2">
    <fill>
      <patternFill patternType="none"/>
    </fill>
    <fill>
      <patternFill patternType="lightGray"/>
    </fill>
  </fills>
  <borders count="3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dotted">
        <color rgb="FF000000"/>
      </left>
      <top style="dotted">
        <color rgb="FF000000"/>
      </top>
    </border>
    <border>
      <left style="dotted">
        <color rgb="FF000000"/>
      </left>
    </border>
    <border>
      <right style="dotted">
        <color rgb="FF000000"/>
      </right>
      <top style="dotted">
        <color rgb="FF000000"/>
      </top>
    </border>
    <border>
      <left style="dotted">
        <color rgb="FF000000"/>
      </left>
      <bottom style="dotted">
        <color rgb="FF000000"/>
      </bottom>
    </border>
    <border>
      <right style="dotted">
        <color rgb="FF000000"/>
      </right>
    </border>
    <border>
      <right style="dotted">
        <color rgb="FF000000"/>
      </right>
      <bottom style="dotted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top style="double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double">
        <color rgb="FF000000"/>
      </top>
    </border>
  </borders>
  <cellStyleXfs count="1">
    <xf borderId="0" fillId="0" fontId="0" numFmtId="0" applyAlignment="1" applyFont="1"/>
  </cellStyleXfs>
  <cellXfs count="195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2" numFmtId="49" xfId="0" applyAlignment="1" applyFont="1" applyNumberFormat="1">
      <alignment horizontal="center"/>
    </xf>
    <xf borderId="0" fillId="0" fontId="2" numFmtId="49" xfId="0" applyFont="1" applyNumberFormat="1"/>
    <xf borderId="0" fillId="0" fontId="3" numFmtId="49" xfId="0" applyFont="1" applyNumberFormat="1"/>
    <xf borderId="0" fillId="0" fontId="4" numFmtId="49" xfId="0" applyAlignment="1" applyFont="1" applyNumberFormat="1">
      <alignment horizontal="center" vertical="top"/>
    </xf>
    <xf borderId="0" fillId="0" fontId="4" numFmtId="49" xfId="0" applyAlignment="1" applyFont="1" applyNumberFormat="1">
      <alignment horizontal="center" vertical="center"/>
    </xf>
    <xf borderId="0" fillId="0" fontId="5" numFmtId="49" xfId="0" applyFont="1" applyNumberFormat="1"/>
    <xf borderId="0" fillId="0" fontId="1" numFmtId="49" xfId="0" applyAlignment="1" applyFont="1" applyNumberFormat="1">
      <alignment horizontal="center" shrinkToFit="1" vertical="top" wrapText="0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shrinkToFit="1" vertical="center" wrapText="0"/>
    </xf>
    <xf borderId="0" fillId="0" fontId="6" numFmtId="49" xfId="0" applyAlignment="1" applyFont="1" applyNumberFormat="1">
      <alignment horizontal="center" shrinkToFit="1" vertical="center" wrapText="0"/>
    </xf>
    <xf borderId="0" fillId="0" fontId="4" numFmtId="49" xfId="0" applyFont="1" applyNumberFormat="1"/>
    <xf borderId="0" fillId="0" fontId="6" numFmtId="49" xfId="0" applyAlignment="1" applyFont="1" applyNumberFormat="1">
      <alignment horizontal="right" shrinkToFit="1" vertical="center" wrapText="0"/>
    </xf>
    <xf borderId="0" fillId="0" fontId="4" numFmtId="49" xfId="0" applyAlignment="1" applyFont="1" applyNumberFormat="1">
      <alignment horizontal="center" shrinkToFit="1" vertical="center" wrapText="0"/>
    </xf>
    <xf borderId="0" fillId="0" fontId="6" numFmtId="49" xfId="0" applyAlignment="1" applyFont="1" applyNumberFormat="1">
      <alignment horizontal="left" shrinkToFit="1" vertical="center" wrapText="0"/>
    </xf>
    <xf borderId="0" fillId="0" fontId="4" numFmtId="49" xfId="0" applyAlignment="1" applyFont="1" applyNumberFormat="1">
      <alignment horizontal="left" shrinkToFit="1" vertical="center" wrapText="0"/>
    </xf>
    <xf borderId="0" fillId="0" fontId="4" numFmtId="0" xfId="0" applyAlignment="1" applyFont="1">
      <alignment horizontal="left" shrinkToFit="1" vertical="center" wrapText="0"/>
    </xf>
    <xf borderId="0" fillId="0" fontId="4" numFmtId="49" xfId="0" applyAlignment="1" applyFont="1" applyNumberFormat="1">
      <alignment horizontal="right" shrinkToFit="1" vertical="top" wrapText="0"/>
    </xf>
    <xf borderId="0" fillId="0" fontId="7" numFmtId="49" xfId="0" applyAlignment="1" applyFont="1" applyNumberFormat="1">
      <alignment horizontal="center" shrinkToFit="1" wrapText="0"/>
    </xf>
    <xf borderId="0" fillId="0" fontId="4" numFmtId="49" xfId="0" applyAlignment="1" applyFont="1" applyNumberFormat="1">
      <alignment horizontal="left" shrinkToFit="1" vertical="top" wrapText="0"/>
    </xf>
    <xf borderId="0" fillId="0" fontId="8" numFmtId="49" xfId="0" applyAlignment="1" applyFont="1" applyNumberFormat="1">
      <alignment horizontal="center" shrinkToFit="1" wrapText="0"/>
    </xf>
    <xf borderId="0" fillId="0" fontId="4" numFmtId="49" xfId="0" applyAlignment="1" applyFont="1" applyNumberFormat="1">
      <alignment horizontal="center" shrinkToFit="1" wrapText="0"/>
    </xf>
    <xf borderId="0" fillId="0" fontId="4" numFmtId="49" xfId="0" applyAlignment="1" applyFont="1" applyNumberFormat="1">
      <alignment horizontal="right" vertical="top"/>
    </xf>
    <xf borderId="0" fillId="0" fontId="9" numFmtId="49" xfId="0" applyAlignment="1" applyFont="1" applyNumberFormat="1">
      <alignment horizontal="center" shrinkToFit="1" wrapText="0"/>
    </xf>
    <xf borderId="0" fillId="0" fontId="6" numFmtId="49" xfId="0" applyAlignment="1" applyFont="1" applyNumberFormat="1">
      <alignment horizontal="left" shrinkToFit="1" vertical="top" wrapText="0"/>
    </xf>
    <xf borderId="0" fillId="0" fontId="6" numFmtId="49" xfId="0" applyAlignment="1" applyFont="1" applyNumberFormat="1">
      <alignment horizontal="right" shrinkToFit="1" vertical="top" wrapText="0"/>
    </xf>
    <xf borderId="1" fillId="0" fontId="4" numFmtId="49" xfId="0" applyAlignment="1" applyBorder="1" applyFont="1" applyNumberFormat="1">
      <alignment horizontal="center" vertical="center"/>
    </xf>
    <xf borderId="2" fillId="0" fontId="10" numFmtId="0" xfId="0" applyBorder="1" applyFont="1"/>
    <xf borderId="3" fillId="0" fontId="10" numFmtId="0" xfId="0" applyBorder="1" applyFont="1"/>
    <xf borderId="4" fillId="0" fontId="10" numFmtId="0" xfId="0" applyBorder="1" applyFont="1"/>
    <xf borderId="5" fillId="0" fontId="10" numFmtId="0" xfId="0" applyBorder="1" applyFont="1"/>
    <xf borderId="6" fillId="0" fontId="10" numFmtId="0" xfId="0" applyBorder="1" applyFont="1"/>
    <xf borderId="3" fillId="0" fontId="4" numFmtId="49" xfId="0" applyBorder="1" applyFont="1" applyNumberFormat="1"/>
    <xf borderId="7" fillId="0" fontId="11" numFmtId="49" xfId="0" applyAlignment="1" applyBorder="1" applyFont="1" applyNumberFormat="1">
      <alignment horizontal="center" vertical="center"/>
    </xf>
    <xf borderId="8" fillId="0" fontId="4" numFmtId="49" xfId="0" applyBorder="1" applyFont="1" applyNumberFormat="1"/>
    <xf borderId="7" fillId="0" fontId="10" numFmtId="0" xfId="0" applyBorder="1" applyFont="1"/>
    <xf borderId="9" fillId="0" fontId="4" numFmtId="49" xfId="0" applyBorder="1" applyFont="1" applyNumberFormat="1"/>
    <xf borderId="6" fillId="0" fontId="4" numFmtId="49" xfId="0" applyBorder="1" applyFont="1" applyNumberFormat="1"/>
    <xf borderId="7" fillId="0" fontId="4" numFmtId="49" xfId="0" applyBorder="1" applyFont="1" applyNumberFormat="1"/>
    <xf borderId="9" fillId="0" fontId="4" numFmtId="49" xfId="0" applyAlignment="1" applyBorder="1" applyFont="1" applyNumberFormat="1">
      <alignment horizontal="left" vertical="center"/>
    </xf>
    <xf borderId="9" fillId="0" fontId="10" numFmtId="0" xfId="0" applyBorder="1" applyFont="1"/>
    <xf borderId="2" fillId="0" fontId="4" numFmtId="49" xfId="0" applyBorder="1" applyFont="1" applyNumberFormat="1"/>
    <xf borderId="10" fillId="0" fontId="4" numFmtId="49" xfId="0" applyBorder="1" applyFont="1" applyNumberFormat="1"/>
    <xf borderId="11" fillId="0" fontId="4" numFmtId="49" xfId="0" applyBorder="1" applyFont="1" applyNumberFormat="1"/>
    <xf borderId="12" fillId="0" fontId="4" numFmtId="49" xfId="0" applyBorder="1" applyFont="1" applyNumberFormat="1"/>
    <xf borderId="7" fillId="0" fontId="1" numFmtId="49" xfId="0" applyBorder="1" applyFont="1" applyNumberFormat="1"/>
    <xf borderId="12" fillId="0" fontId="11" numFmtId="49" xfId="0" applyAlignment="1" applyBorder="1" applyFont="1" applyNumberFormat="1">
      <alignment horizontal="right" vertical="center"/>
    </xf>
    <xf borderId="7" fillId="0" fontId="11" numFmtId="49" xfId="0" applyAlignment="1" applyBorder="1" applyFont="1" applyNumberFormat="1">
      <alignment horizontal="right" vertical="center"/>
    </xf>
    <xf borderId="12" fillId="0" fontId="10" numFmtId="0" xfId="0" applyBorder="1" applyFont="1"/>
    <xf borderId="13" fillId="0" fontId="4" numFmtId="49" xfId="0" applyBorder="1" applyFont="1" applyNumberFormat="1"/>
    <xf borderId="5" fillId="0" fontId="4" numFmtId="49" xfId="0" applyBorder="1" applyFont="1" applyNumberFormat="1"/>
    <xf borderId="0" fillId="0" fontId="11" numFmtId="49" xfId="0" applyFont="1" applyNumberFormat="1"/>
    <xf borderId="0" fillId="0" fontId="12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horizontal="right" vertical="center"/>
    </xf>
    <xf borderId="0" fillId="0" fontId="13" numFmtId="0" xfId="0" applyAlignment="1" applyFont="1">
      <alignment horizontal="center" shrinkToFit="1" vertical="center" wrapText="0"/>
    </xf>
    <xf borderId="5" fillId="0" fontId="14" numFmtId="0" xfId="0" applyAlignment="1" applyBorder="1" applyFont="1">
      <alignment horizontal="center" shrinkToFit="1" vertical="center" wrapText="0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vertical="center"/>
    </xf>
    <xf borderId="14" fillId="0" fontId="4" numFmtId="0" xfId="0" applyAlignment="1" applyBorder="1" applyFont="1">
      <alignment horizontal="center" shrinkToFit="1" vertical="center" wrapText="0"/>
    </xf>
    <xf borderId="15" fillId="0" fontId="10" numFmtId="0" xfId="0" applyBorder="1" applyFont="1"/>
    <xf borderId="16" fillId="0" fontId="10" numFmtId="0" xfId="0" applyBorder="1" applyFont="1"/>
    <xf borderId="14" fillId="0" fontId="15" numFmtId="0" xfId="0" applyAlignment="1" applyBorder="1" applyFont="1">
      <alignment horizontal="center" shrinkToFit="1" vertical="center" wrapText="0"/>
    </xf>
    <xf borderId="15" fillId="0" fontId="16" numFmtId="0" xfId="0" applyAlignment="1" applyBorder="1" applyFont="1">
      <alignment horizontal="center" shrinkToFit="1" vertical="center" wrapText="0"/>
    </xf>
    <xf borderId="14" fillId="0" fontId="16" numFmtId="0" xfId="0" applyAlignment="1" applyBorder="1" applyFont="1">
      <alignment horizontal="center" shrinkToFit="1" vertical="center" wrapText="0"/>
    </xf>
    <xf borderId="0" fillId="0" fontId="16" numFmtId="0" xfId="0" applyAlignment="1" applyFont="1">
      <alignment horizontal="center" shrinkToFit="1" vertical="center" wrapText="0"/>
    </xf>
    <xf borderId="0" fillId="0" fontId="4" numFmtId="0" xfId="0" applyAlignment="1" applyFont="1">
      <alignment vertical="center"/>
    </xf>
    <xf borderId="0" fillId="0" fontId="17" numFmtId="0" xfId="0" applyAlignment="1" applyFont="1">
      <alignment horizontal="center" shrinkToFit="1" vertical="center" wrapText="0"/>
    </xf>
    <xf borderId="4" fillId="0" fontId="4" numFmtId="0" xfId="0" applyAlignment="1" applyBorder="1" applyFont="1">
      <alignment horizontal="center" shrinkToFit="1" vertical="center" wrapText="0"/>
    </xf>
    <xf borderId="5" fillId="0" fontId="4" numFmtId="0" xfId="0" applyAlignment="1" applyBorder="1" applyFont="1">
      <alignment shrinkToFit="1" vertical="center" wrapText="0"/>
    </xf>
    <xf borderId="5" fillId="0" fontId="4" numFmtId="0" xfId="0" applyAlignment="1" applyBorder="1" applyFont="1">
      <alignment horizontal="center" shrinkToFit="1" vertical="center" wrapText="0"/>
    </xf>
    <xf borderId="4" fillId="0" fontId="4" numFmtId="0" xfId="0" applyAlignment="1" applyBorder="1" applyFont="1">
      <alignment shrinkToFit="1" vertical="center" wrapText="0"/>
    </xf>
    <xf borderId="0" fillId="0" fontId="4" numFmtId="0" xfId="0" applyAlignment="1" applyFont="1">
      <alignment shrinkToFit="1" vertical="center" wrapText="0"/>
    </xf>
    <xf borderId="0" fillId="0" fontId="18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17" fillId="0" fontId="4" numFmtId="0" xfId="0" applyAlignment="1" applyBorder="1" applyFont="1">
      <alignment horizontal="center" shrinkToFit="1" vertical="center" wrapText="0"/>
    </xf>
    <xf borderId="15" fillId="0" fontId="4" numFmtId="0" xfId="0" applyAlignment="1" applyBorder="1" applyFont="1">
      <alignment horizontal="center" shrinkToFit="1" vertical="center" wrapText="0"/>
    </xf>
    <xf borderId="14" fillId="0" fontId="4" numFmtId="0" xfId="0" applyAlignment="1" applyBorder="1" applyFont="1">
      <alignment shrinkToFit="1" vertical="center" wrapText="0"/>
    </xf>
    <xf borderId="0" fillId="0" fontId="1" numFmtId="0" xfId="0" applyAlignment="1" applyFont="1">
      <alignment horizontal="center" shrinkToFit="1" vertical="center" wrapText="0"/>
    </xf>
    <xf borderId="0" fillId="0" fontId="1" numFmtId="49" xfId="0" applyAlignment="1" applyFont="1" applyNumberFormat="1">
      <alignment vertical="center"/>
    </xf>
    <xf borderId="14" fillId="0" fontId="19" numFmtId="0" xfId="0" applyAlignment="1" applyBorder="1" applyFont="1">
      <alignment horizontal="center" shrinkToFit="1" vertical="center" wrapText="0"/>
    </xf>
    <xf borderId="4" fillId="0" fontId="19" numFmtId="0" xfId="0" applyAlignment="1" applyBorder="1" applyFont="1">
      <alignment horizontal="center" shrinkToFit="1" vertical="center" wrapText="0"/>
    </xf>
    <xf borderId="5" fillId="0" fontId="19" numFmtId="0" xfId="0" applyAlignment="1" applyBorder="1" applyFont="1">
      <alignment horizontal="center" shrinkToFit="1" vertical="center" wrapText="0"/>
    </xf>
    <xf borderId="15" fillId="0" fontId="19" numFmtId="0" xfId="0" applyAlignment="1" applyBorder="1" applyFont="1">
      <alignment horizontal="center" shrinkToFit="1" vertical="center" wrapText="0"/>
    </xf>
    <xf borderId="0" fillId="0" fontId="20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0" fillId="0" fontId="20" numFmtId="0" xfId="0" applyAlignment="1" applyFont="1">
      <alignment horizontal="center" vertical="center"/>
    </xf>
    <xf borderId="0" fillId="0" fontId="1" numFmtId="0" xfId="0" applyAlignment="1" applyFont="1">
      <alignment shrinkToFit="1" vertical="center" wrapText="0"/>
    </xf>
    <xf borderId="0" fillId="0" fontId="21" numFmtId="0" xfId="0" applyAlignment="1" applyFont="1">
      <alignment horizontal="right" vertical="center"/>
    </xf>
    <xf borderId="0" fillId="0" fontId="22" numFmtId="0" xfId="0" applyAlignment="1" applyFont="1">
      <alignment vertical="center"/>
    </xf>
    <xf borderId="0" fillId="0" fontId="22" numFmtId="0" xfId="0" applyAlignment="1" applyFont="1">
      <alignment shrinkToFit="1" vertical="center" wrapText="0"/>
    </xf>
    <xf borderId="0" fillId="0" fontId="22" numFmtId="0" xfId="0" applyAlignment="1" applyFont="1">
      <alignment horizontal="left" vertical="center"/>
    </xf>
    <xf borderId="18" fillId="0" fontId="23" numFmtId="0" xfId="0" applyAlignment="1" applyBorder="1" applyFont="1">
      <alignment shrinkToFit="1" vertical="center" wrapText="0"/>
    </xf>
    <xf borderId="19" fillId="0" fontId="24" numFmtId="0" xfId="0" applyAlignment="1" applyBorder="1" applyFont="1">
      <alignment horizontal="center" vertical="center"/>
    </xf>
    <xf borderId="20" fillId="0" fontId="10" numFmtId="0" xfId="0" applyBorder="1" applyFont="1"/>
    <xf borderId="18" fillId="0" fontId="24" numFmtId="0" xfId="0" applyAlignment="1" applyBorder="1" applyFont="1">
      <alignment horizontal="center" vertical="center"/>
    </xf>
    <xf borderId="21" fillId="0" fontId="23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21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18" fillId="0" fontId="23" numFmtId="0" xfId="0" applyAlignment="1" applyBorder="1" applyFont="1">
      <alignment horizontal="center" shrinkToFit="1" vertical="center" wrapText="0"/>
    </xf>
    <xf borderId="22" fillId="0" fontId="1" numFmtId="0" xfId="0" applyAlignment="1" applyBorder="1" applyFont="1">
      <alignment horizontal="center" shrinkToFit="1" vertical="center" wrapText="0"/>
    </xf>
    <xf borderId="23" fillId="0" fontId="1" numFmtId="20" xfId="0" applyAlignment="1" applyBorder="1" applyFont="1" applyNumberFormat="1">
      <alignment vertical="center"/>
    </xf>
    <xf borderId="7" fillId="0" fontId="1" numFmtId="20" xfId="0" applyAlignment="1" applyBorder="1" applyFont="1" applyNumberFormat="1">
      <alignment horizontal="center" vertical="center"/>
    </xf>
    <xf borderId="24" fillId="0" fontId="1" numFmtId="49" xfId="0" applyAlignment="1" applyBorder="1" applyFont="1" applyNumberFormat="1">
      <alignment horizontal="center" vertical="center"/>
    </xf>
    <xf borderId="25" fillId="0" fontId="1" numFmtId="20" xfId="0" applyAlignment="1" applyBorder="1" applyFont="1" applyNumberFormat="1">
      <alignment horizontal="center" vertical="center"/>
    </xf>
    <xf borderId="0" fillId="0" fontId="25" numFmtId="1" xfId="0" applyAlignment="1" applyFont="1" applyNumberFormat="1">
      <alignment horizontal="center" vertical="center"/>
    </xf>
    <xf borderId="0" fillId="0" fontId="26" numFmtId="0" xfId="0" applyAlignment="1" applyFont="1">
      <alignment horizontal="center" shrinkToFit="1" vertical="center" wrapText="0"/>
    </xf>
    <xf borderId="0" fillId="0" fontId="25" numFmtId="0" xfId="0" applyAlignment="1" applyFont="1">
      <alignment horizontal="center" vertical="center"/>
    </xf>
    <xf borderId="2" fillId="0" fontId="25" numFmtId="1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horizontal="center" vertical="center"/>
    </xf>
    <xf borderId="27" fillId="0" fontId="23" numFmtId="1" xfId="0" applyAlignment="1" applyBorder="1" applyFont="1" applyNumberFormat="1">
      <alignment horizontal="center" shrinkToFit="1" vertical="center" wrapText="0"/>
    </xf>
    <xf borderId="24" fillId="0" fontId="27" numFmtId="1" xfId="0" applyAlignment="1" applyBorder="1" applyFont="1" applyNumberFormat="1">
      <alignment horizontal="center" shrinkToFit="1" vertical="center" wrapText="0"/>
    </xf>
    <xf borderId="27" fillId="0" fontId="10" numFmtId="0" xfId="0" applyBorder="1" applyFont="1"/>
    <xf borderId="0" fillId="0" fontId="28" numFmtId="0" xfId="0" applyAlignment="1" applyFont="1">
      <alignment horizontal="center" shrinkToFit="1" vertical="center" wrapText="0"/>
    </xf>
    <xf borderId="28" fillId="0" fontId="23" numFmtId="1" xfId="0" applyAlignment="1" applyBorder="1" applyFont="1" applyNumberFormat="1">
      <alignment horizontal="center" shrinkToFit="1" vertical="center" wrapText="0"/>
    </xf>
    <xf borderId="29" fillId="0" fontId="1" numFmtId="0" xfId="0" applyAlignment="1" applyBorder="1" applyFont="1">
      <alignment horizontal="center" shrinkToFit="1" vertical="center" wrapText="0"/>
    </xf>
    <xf borderId="1" fillId="0" fontId="1" numFmtId="20" xfId="0" applyAlignment="1" applyBorder="1" applyFont="1" applyNumberFormat="1">
      <alignment vertical="center"/>
    </xf>
    <xf borderId="3" fillId="0" fontId="1" numFmtId="20" xfId="0" applyAlignment="1" applyBorder="1" applyFont="1" applyNumberFormat="1">
      <alignment horizontal="center" vertical="center"/>
    </xf>
    <xf borderId="29" fillId="0" fontId="1" numFmtId="49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25" numFmtId="1" xfId="0" applyAlignment="1" applyBorder="1" applyFont="1" applyNumberFormat="1">
      <alignment horizontal="center" shrinkToFit="1" vertical="center" wrapText="0"/>
    </xf>
    <xf borderId="2" fillId="0" fontId="26" numFmtId="1" xfId="0" applyAlignment="1" applyBorder="1" applyFont="1" applyNumberFormat="1">
      <alignment horizontal="center" shrinkToFit="1" vertical="center" wrapText="0"/>
    </xf>
    <xf borderId="2" fillId="0" fontId="25" numFmtId="0" xfId="0" applyAlignment="1" applyBorder="1" applyFont="1">
      <alignment horizontal="center" vertical="center"/>
    </xf>
    <xf borderId="2" fillId="0" fontId="26" numFmtId="0" xfId="0" applyAlignment="1" applyBorder="1" applyFont="1">
      <alignment horizontal="center" shrinkToFit="1" vertical="center" wrapText="0"/>
    </xf>
    <xf borderId="2" fillId="0" fontId="1" numFmtId="0" xfId="0" applyAlignment="1" applyBorder="1" applyFont="1">
      <alignment horizontal="center" vertical="center"/>
    </xf>
    <xf borderId="29" fillId="0" fontId="27" numFmtId="1" xfId="0" applyAlignment="1" applyBorder="1" applyFont="1" applyNumberFormat="1">
      <alignment horizontal="center" shrinkToFit="1" vertical="center" wrapText="0"/>
    </xf>
    <xf borderId="5" fillId="0" fontId="26" numFmtId="1" xfId="0" applyAlignment="1" applyBorder="1" applyFont="1" applyNumberFormat="1">
      <alignment horizontal="center" shrinkToFit="1" vertical="center" wrapText="0"/>
    </xf>
    <xf borderId="5" fillId="0" fontId="26" numFmtId="0" xfId="0" applyAlignment="1" applyBorder="1" applyFont="1">
      <alignment horizontal="center" shrinkToFit="1" vertical="center" wrapText="0"/>
    </xf>
    <xf borderId="2" fillId="0" fontId="25" numFmtId="0" xfId="0" applyAlignment="1" applyBorder="1" applyFont="1">
      <alignment horizontal="center" shrinkToFit="1" vertical="center" wrapText="0"/>
    </xf>
    <xf borderId="2" fillId="0" fontId="1" numFmtId="0" xfId="0" applyAlignment="1" applyBorder="1" applyFont="1">
      <alignment horizontal="center" shrinkToFit="1" vertical="center" wrapText="0"/>
    </xf>
    <xf borderId="2" fillId="0" fontId="29" numFmtId="0" xfId="0" applyAlignment="1" applyBorder="1" applyFont="1">
      <alignment horizontal="center" shrinkToFit="1" vertical="center" wrapText="0"/>
    </xf>
    <xf borderId="5" fillId="0" fontId="29" numFmtId="0" xfId="0" applyAlignment="1" applyBorder="1" applyFont="1">
      <alignment horizontal="center" shrinkToFit="1" vertical="center" wrapText="0"/>
    </xf>
    <xf borderId="3" fillId="0" fontId="1" numFmtId="0" xfId="0" applyAlignment="1" applyBorder="1" applyFont="1">
      <alignment horizontal="center" vertical="center"/>
    </xf>
    <xf borderId="28" fillId="0" fontId="23" numFmtId="1" xfId="0" applyAlignment="1" applyBorder="1" applyFont="1" applyNumberFormat="1">
      <alignment shrinkToFit="1" vertical="center" wrapText="0"/>
    </xf>
    <xf borderId="5" fillId="0" fontId="28" numFmtId="0" xfId="0" applyAlignment="1" applyBorder="1" applyFont="1">
      <alignment horizontal="center" shrinkToFit="1" vertical="center" wrapText="0"/>
    </xf>
    <xf borderId="24" fillId="0" fontId="1" numFmtId="0" xfId="0" applyAlignment="1" applyBorder="1" applyFont="1">
      <alignment horizontal="center" shrinkToFit="1" vertical="center" wrapText="0"/>
    </xf>
    <xf borderId="25" fillId="0" fontId="1" numFmtId="20" xfId="0" applyAlignment="1" applyBorder="1" applyFont="1" applyNumberFormat="1">
      <alignment vertical="center"/>
    </xf>
    <xf borderId="30" fillId="0" fontId="1" numFmtId="20" xfId="0" applyAlignment="1" applyBorder="1" applyFont="1" applyNumberFormat="1">
      <alignment horizontal="center" vertical="center"/>
    </xf>
    <xf borderId="23" fillId="0" fontId="1" numFmtId="20" xfId="0" applyAlignment="1" applyBorder="1" applyFont="1" applyNumberFormat="1">
      <alignment horizontal="center" vertical="center"/>
    </xf>
    <xf borderId="26" fillId="0" fontId="25" numFmtId="1" xfId="0" applyAlignment="1" applyBorder="1" applyFont="1" applyNumberFormat="1">
      <alignment horizontal="center" vertical="center"/>
    </xf>
    <xf borderId="0" fillId="0" fontId="26" numFmtId="1" xfId="0" applyAlignment="1" applyFont="1" applyNumberFormat="1">
      <alignment horizontal="center" shrinkToFit="1" vertical="center" wrapText="0"/>
    </xf>
    <xf borderId="7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3" fillId="0" fontId="1" numFmtId="20" xfId="0" applyAlignment="1" applyBorder="1" applyFont="1" applyNumberFormat="1">
      <alignment horizontal="center" shrinkToFit="1" vertical="center" wrapText="0"/>
    </xf>
    <xf borderId="29" fillId="0" fontId="1" numFmtId="49" xfId="0" applyAlignment="1" applyBorder="1" applyFont="1" applyNumberFormat="1">
      <alignment horizontal="center" shrinkToFit="1" vertical="center" wrapText="0"/>
    </xf>
    <xf borderId="1" fillId="0" fontId="1" numFmtId="0" xfId="0" applyAlignment="1" applyBorder="1" applyFont="1">
      <alignment horizontal="center" shrinkToFit="1" vertical="center" wrapText="0"/>
    </xf>
    <xf borderId="4" fillId="0" fontId="1" numFmtId="0" xfId="0" applyAlignment="1" applyBorder="1" applyFont="1">
      <alignment horizontal="center" shrinkToFit="1" vertical="center" wrapText="0"/>
    </xf>
    <xf borderId="5" fillId="0" fontId="1" numFmtId="0" xfId="0" applyAlignment="1" applyBorder="1" applyFont="1">
      <alignment vertical="center"/>
    </xf>
    <xf borderId="0" fillId="0" fontId="1" numFmtId="20" xfId="0" applyAlignment="1" applyFont="1" applyNumberFormat="1">
      <alignment vertical="center"/>
    </xf>
    <xf borderId="0" fillId="0" fontId="1" numFmtId="49" xfId="0" applyAlignment="1" applyFont="1" applyNumberFormat="1">
      <alignment horizontal="center" vertical="center"/>
    </xf>
    <xf borderId="0" fillId="0" fontId="25" numFmtId="1" xfId="0" applyAlignment="1" applyFont="1" applyNumberFormat="1">
      <alignment horizontal="center" shrinkToFit="1" vertical="center" wrapText="0"/>
    </xf>
    <xf borderId="0" fillId="0" fontId="30" numFmtId="1" xfId="0" applyAlignment="1" applyFont="1" applyNumberFormat="1">
      <alignment horizontal="center" shrinkToFit="1" vertical="center" wrapText="0"/>
    </xf>
    <xf borderId="0" fillId="0" fontId="25" numFmtId="0" xfId="0" applyAlignment="1" applyFont="1">
      <alignment horizontal="center" shrinkToFit="1" vertical="center" wrapText="0"/>
    </xf>
    <xf borderId="0" fillId="0" fontId="30" numFmtId="0" xfId="0" applyAlignment="1" applyFont="1">
      <alignment horizontal="center" shrinkToFit="1" vertical="center" wrapText="0"/>
    </xf>
    <xf borderId="0" fillId="0" fontId="23" numFmtId="1" xfId="0" applyAlignment="1" applyFont="1" applyNumberFormat="1">
      <alignment horizontal="center" shrinkToFit="1" vertical="center" wrapText="0"/>
    </xf>
    <xf borderId="0" fillId="0" fontId="27" numFmtId="1" xfId="0" applyAlignment="1" applyFont="1" applyNumberFormat="1">
      <alignment horizontal="center" shrinkToFit="1" vertical="center" wrapText="0"/>
    </xf>
    <xf borderId="0" fillId="0" fontId="29" numFmtId="0" xfId="0" applyAlignment="1" applyFont="1">
      <alignment horizontal="center" shrinkToFit="1" vertical="center" wrapText="0"/>
    </xf>
    <xf borderId="30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1" vertical="center" wrapText="0"/>
    </xf>
    <xf borderId="0" fillId="0" fontId="31" numFmtId="0" xfId="0" applyAlignment="1" applyFont="1">
      <alignment shrinkToFit="1" vertical="center" wrapText="0"/>
    </xf>
    <xf borderId="0" fillId="0" fontId="31" numFmtId="0" xfId="0" applyAlignment="1" applyFont="1">
      <alignment vertical="center"/>
    </xf>
    <xf borderId="22" fillId="0" fontId="1" numFmtId="49" xfId="0" applyAlignment="1" applyBorder="1" applyFont="1" applyNumberFormat="1">
      <alignment horizontal="center" vertical="center"/>
    </xf>
    <xf borderId="22" fillId="0" fontId="23" numFmtId="1" xfId="0" applyAlignment="1" applyBorder="1" applyFont="1" applyNumberFormat="1">
      <alignment horizontal="center" shrinkToFit="1" vertical="center" wrapText="0"/>
    </xf>
    <xf borderId="29" fillId="0" fontId="23" numFmtId="1" xfId="0" applyAlignment="1" applyBorder="1" applyFont="1" applyNumberFormat="1">
      <alignment horizontal="center" shrinkToFit="1" vertical="center" wrapText="0"/>
    </xf>
    <xf borderId="1" fillId="0" fontId="23" numFmtId="1" xfId="0" applyAlignment="1" applyBorder="1" applyFont="1" applyNumberFormat="1">
      <alignment horizontal="center" shrinkToFit="1" vertical="center" wrapText="0"/>
    </xf>
    <xf borderId="2" fillId="0" fontId="1" numFmtId="20" xfId="0" applyAlignment="1" applyBorder="1" applyFont="1" applyNumberFormat="1">
      <alignment vertical="center"/>
    </xf>
    <xf borderId="0" fillId="0" fontId="1" numFmtId="49" xfId="0" applyAlignment="1" applyFont="1" applyNumberFormat="1">
      <alignment horizontal="center" shrinkToFit="1" vertical="center" wrapText="0"/>
    </xf>
    <xf borderId="19" fillId="0" fontId="23" numFmtId="0" xfId="0" applyAlignment="1" applyBorder="1" applyFont="1">
      <alignment vertical="center"/>
    </xf>
    <xf borderId="7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center" vertical="center"/>
    </xf>
    <xf borderId="2" fillId="0" fontId="25" numFmtId="1" xfId="0" applyAlignment="1" applyBorder="1" applyFont="1" applyNumberFormat="1">
      <alignment horizontal="center" shrinkToFit="0" vertical="center" wrapText="1"/>
    </xf>
    <xf borderId="23" fillId="0" fontId="10" numFmtId="0" xfId="0" applyBorder="1" applyFont="1"/>
    <xf borderId="0" fillId="0" fontId="4" numFmtId="0" xfId="0" applyFont="1"/>
    <xf borderId="5" fillId="0" fontId="4" numFmtId="0" xfId="0" applyBorder="1" applyFont="1"/>
    <xf borderId="0" fillId="0" fontId="4" numFmtId="0" xfId="0" applyAlignment="1" applyFont="1">
      <alignment shrinkToFit="1" wrapText="0"/>
    </xf>
    <xf borderId="0" fillId="0" fontId="32" numFmtId="1" xfId="0" applyAlignment="1" applyFont="1" applyNumberFormat="1">
      <alignment vertical="center"/>
    </xf>
    <xf borderId="0" fillId="0" fontId="33" numFmtId="1" xfId="0" applyAlignment="1" applyFont="1" applyNumberFormat="1">
      <alignment horizontal="center" shrinkToFit="1" vertical="center" wrapText="0"/>
    </xf>
    <xf borderId="0" fillId="0" fontId="34" numFmtId="1" xfId="0" applyAlignment="1" applyFont="1" applyNumberFormat="1">
      <alignment vertical="center"/>
    </xf>
    <xf borderId="0" fillId="0" fontId="35" numFmtId="1" xfId="0" applyAlignment="1" applyFont="1" applyNumberFormat="1">
      <alignment vertical="center"/>
    </xf>
    <xf borderId="28" fillId="0" fontId="4" numFmtId="0" xfId="0" applyBorder="1" applyFont="1"/>
    <xf borderId="28" fillId="0" fontId="4" numFmtId="0" xfId="0" applyAlignment="1" applyBorder="1" applyFont="1">
      <alignment horizontal="center" shrinkToFit="1" vertical="center" wrapText="0"/>
    </xf>
    <xf borderId="29" fillId="0" fontId="4" numFmtId="0" xfId="0" applyAlignment="1" applyBorder="1" applyFont="1">
      <alignment horizontal="center" textRotation="255" vertical="center"/>
    </xf>
    <xf borderId="28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 shrinkToFit="1" vertical="center" wrapText="0"/>
    </xf>
    <xf borderId="22" fillId="0" fontId="4" numFmtId="0" xfId="0" applyAlignment="1" applyBorder="1" applyFont="1">
      <alignment horizontal="center" textRotation="255" vertical="center"/>
    </xf>
    <xf borderId="22" fillId="0" fontId="10" numFmtId="0" xfId="0" applyBorder="1" applyFont="1"/>
    <xf borderId="28" fillId="0" fontId="19" numFmtId="0" xfId="0" applyAlignment="1" applyBorder="1" applyFont="1">
      <alignment horizontal="center" shrinkToFit="1" vertical="center" wrapText="0"/>
    </xf>
    <xf borderId="29" fillId="0" fontId="4" numFmtId="0" xfId="0" applyAlignment="1" applyBorder="1" applyFont="1">
      <alignment horizontal="center" shrinkToFit="0" textRotation="255" vertical="center" wrapText="1"/>
    </xf>
    <xf borderId="28" fillId="0" fontId="19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</xdr:colOff>
      <xdr:row>8</xdr:row>
      <xdr:rowOff>0</xdr:rowOff>
    </xdr:from>
    <xdr:ext cx="1114425" cy="1266825"/>
    <xdr:sp macro="" textlink="">
      <xdr:nvSpPr>
        <xdr:cNvPr id="3" name="正方形/長方形 2">
          <a:extLst>
            <a:ext uri="{FF2B5EF4-FFF2-40B4-BE49-F238E27FC236}"/>
          </a:extLst>
        </xdr:cNvPr>
        <xdr:cNvSpPr/>
      </xdr:nvSpPr>
      <xdr:spPr bwMode="auto">
        <a:xfrm>
          <a:off x="1333325" y="1617133"/>
          <a:ext cx="1257475" cy="1261534"/>
        </a:xfrm>
        <a:prstGeom prst="rect">
          <a:avLst/>
        </a:prstGeom>
        <a:solidFill>
          <a:srgbClr val="FFFFFF"/>
        </a:solidFill>
        <a:ln cap="flat" cmpd="sng" w="9525" algn="ctr">
          <a:solidFill>
            <a:srgbClr val="000000"/>
          </a:solidFill>
          <a:prstDash val="solid"/>
          <a:round/>
          <a:headEnd len="med" w="med" type="none"/>
          <a:tailEnd len="med" w="med" type="none"/>
        </a:ln>
        <a:effectLst/>
      </xdr:spPr>
      <xdr:txBody>
        <a:bodyPr anchor="ctr" bIns="0" rtlCol="0" lIns="18288" rIns="0" upright="1" wrap="square" tIns="0" vertOverflow="clip"/>
        <a:lstStyle/>
        <a:p>
          <a:pPr lvl="0" algn="ctr"/>
          <a:r>
            <a:rPr kumimoji="1" lang="ja-JP" altLang="en-US" sz="1100"/>
            <a:t>Ａ</a:t>
          </a:r>
        </a:p>
      </xdr:txBody>
    </xdr:sp>
    <xdr:clientData fLocksWithSheet="0"/>
  </xdr:oneCellAnchor>
  <xdr:oneCellAnchor>
    <xdr:from>
      <xdr:col>7</xdr:col>
      <xdr:colOff>0</xdr:colOff>
      <xdr:row>8</xdr:row>
      <xdr:rowOff>9525</xdr:rowOff>
    </xdr:from>
    <xdr:ext cx="1085850" cy="1257300"/>
    <xdr:sp macro="" textlink="">
      <xdr:nvSpPr>
        <xdr:cNvPr id="9" name="正方形/長方形 8">
          <a:extLst>
            <a:ext uri="{FF2B5EF4-FFF2-40B4-BE49-F238E27FC236}"/>
          </a:extLst>
        </xdr:cNvPr>
        <xdr:cNvSpPr/>
      </xdr:nvSpPr>
      <xdr:spPr bwMode="auto">
        <a:xfrm>
          <a:off x="4491913" y="1619163"/>
          <a:ext cx="1256954" cy="1259504"/>
        </a:xfrm>
        <a:prstGeom prst="rect">
          <a:avLst/>
        </a:prstGeom>
        <a:solidFill>
          <a:srgbClr val="FFFFFF"/>
        </a:solidFill>
        <a:ln cap="flat" cmpd="sng" w="9525" algn="ctr">
          <a:solidFill>
            <a:srgbClr val="000000"/>
          </a:solidFill>
          <a:prstDash val="solid"/>
          <a:round/>
          <a:headEnd len="med" w="med" type="none"/>
          <a:tailEnd len="med" w="med" type="none"/>
        </a:ln>
        <a:effectLst/>
      </xdr:spPr>
      <xdr:txBody>
        <a:bodyPr anchor="ctr" bIns="0" rtlCol="0" lIns="18288" rIns="0" upright="1" wrap="square" tIns="0" vertOverflow="clip"/>
        <a:lstStyle/>
        <a:p>
          <a:pPr lvl="0" algn="ctr"/>
          <a:r>
            <a:rPr kumimoji="1" lang="ja-JP" altLang="en" sz="1100"/>
            <a:t>Ｂ</a:t>
          </a:r>
          <a:endParaRPr kumimoji="1" lang="ja-JP" altLang="en-US" sz="1100"/>
        </a:p>
      </xdr:txBody>
    </xdr:sp>
    <xdr:clientData fLocksWithSheet="0"/>
  </xdr:oneCellAnchor>
  <xdr:oneCellAnchor>
    <xdr:from>
      <xdr:col>2</xdr:col>
      <xdr:colOff>9525</xdr:colOff>
      <xdr:row>15</xdr:row>
      <xdr:rowOff>9525</xdr:rowOff>
    </xdr:from>
    <xdr:ext cx="1171575" cy="1266825"/>
    <xdr:sp macro="" textlink="">
      <xdr:nvSpPr>
        <xdr:cNvPr id="6" name="正方形/長方形 5">
          <a:extLst>
            <a:ext uri="{FF2B5EF4-FFF2-40B4-BE49-F238E27FC236}"/>
          </a:extLst>
        </xdr:cNvPr>
        <xdr:cNvSpPr/>
      </xdr:nvSpPr>
      <xdr:spPr bwMode="auto">
        <a:xfrm>
          <a:off x="1333325" y="4057561"/>
          <a:ext cx="1253626" cy="1267971"/>
        </a:xfrm>
        <a:prstGeom prst="rect">
          <a:avLst/>
        </a:prstGeom>
        <a:solidFill>
          <a:srgbClr val="FFFFFF"/>
        </a:solidFill>
        <a:ln cap="flat" cmpd="sng" w="9525" algn="ctr">
          <a:solidFill>
            <a:srgbClr val="000000"/>
          </a:solidFill>
          <a:prstDash val="solid"/>
          <a:round/>
          <a:headEnd len="med" w="med" type="none"/>
          <a:tailEnd len="med" w="med" type="none"/>
        </a:ln>
        <a:effectLst/>
      </xdr:spPr>
      <xdr:txBody>
        <a:bodyPr anchor="ctr" bIns="0" rtlCol="0" lIns="18288" rIns="0" upright="1" wrap="square" tIns="0" vertOverflow="clip"/>
        <a:lstStyle/>
        <a:p>
          <a:pPr lvl="0" algn="ctr"/>
          <a:r>
            <a:rPr kumimoji="1" lang="ja-JP" altLang="en-US" sz="1100"/>
            <a:t>Ｃ</a:t>
          </a:r>
        </a:p>
      </xdr:txBody>
    </xdr:sp>
    <xdr:clientData fLocksWithSheet="0"/>
  </xdr:oneCellAnchor>
  <xdr:oneCellAnchor>
    <xdr:from>
      <xdr:col>6</xdr:col>
      <xdr:colOff>542925</xdr:colOff>
      <xdr:row>15</xdr:row>
      <xdr:rowOff>28575</xdr:rowOff>
    </xdr:from>
    <xdr:ext cx="1171575" cy="1238250"/>
    <xdr:sp macro="" textlink="">
      <xdr:nvSpPr>
        <xdr:cNvPr id="4" name="三角形 3">
          <a:extLst>
            <a:ext uri="{FF2B5EF4-FFF2-40B4-BE49-F238E27FC236}"/>
          </a:extLst>
        </xdr:cNvPr>
        <xdr:cNvSpPr/>
      </xdr:nvSpPr>
      <xdr:spPr bwMode="auto">
        <a:xfrm>
          <a:off x="4405924" y="4044461"/>
          <a:ext cx="1416537" cy="1240692"/>
        </a:xfrm>
        <a:prstGeom prst="triangle">
          <a:avLst/>
        </a:prstGeom>
        <a:solidFill>
          <a:srgbClr val="FFFFFF"/>
        </a:solidFill>
        <a:ln cap="flat" cmpd="sng" w="9525" algn="ctr">
          <a:solidFill>
            <a:srgbClr val="000000"/>
          </a:solidFill>
          <a:prstDash val="solid"/>
          <a:round/>
          <a:headEnd len="med" w="med" type="none"/>
          <a:tailEnd len="med" w="med" type="none"/>
        </a:ln>
        <a:effectLst/>
      </xdr:spPr>
      <xdr:txBody>
        <a:bodyPr anchor="ctr" bIns="0" rtlCol="0" lIns="18288" rIns="0" upright="1" wrap="square" tIns="0" vertOverflow="clip"/>
        <a:lstStyle/>
        <a:p>
          <a:pPr lvl="0" algn="l"/>
          <a:endParaRPr kumimoji="1" lang="ja-JP" altLang="en-US"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180975</xdr:colOff>
      <xdr:row>5</xdr:row>
      <xdr:rowOff>19050</xdr:rowOff>
    </xdr:from>
    <xdr:ext cx="495300" cy="409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180975</xdr:colOff>
      <xdr:row>6</xdr:row>
      <xdr:rowOff>19050</xdr:rowOff>
    </xdr:from>
    <xdr:ext cx="495300" cy="40957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180975</xdr:colOff>
      <xdr:row>7</xdr:row>
      <xdr:rowOff>19050</xdr:rowOff>
    </xdr:from>
    <xdr:ext cx="495300" cy="4095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180975</xdr:colOff>
      <xdr:row>8</xdr:row>
      <xdr:rowOff>19050</xdr:rowOff>
    </xdr:from>
    <xdr:ext cx="495300" cy="409575"/>
    <xdr:pic>
      <xdr:nvPicPr>
        <xdr:cNvPr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12</xdr:row>
      <xdr:rowOff>19050</xdr:rowOff>
    </xdr:from>
    <xdr:ext cx="495300" cy="4095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13</xdr:row>
      <xdr:rowOff>19050</xdr:rowOff>
    </xdr:from>
    <xdr:ext cx="495300" cy="409575"/>
    <xdr:pic>
      <xdr:nvPicPr>
        <xdr:cNvPr id="0" name="image6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171450</xdr:colOff>
      <xdr:row>14</xdr:row>
      <xdr:rowOff>19050</xdr:rowOff>
    </xdr:from>
    <xdr:ext cx="495300" cy="409575"/>
    <xdr:pic>
      <xdr:nvPicPr>
        <xdr:cNvPr id="0" name="image7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171450</xdr:colOff>
      <xdr:row>15</xdr:row>
      <xdr:rowOff>19050</xdr:rowOff>
    </xdr:from>
    <xdr:ext cx="495300" cy="409575"/>
    <xdr:pic>
      <xdr:nvPicPr>
        <xdr:cNvPr id="0" name="image8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19</xdr:row>
      <xdr:rowOff>19050</xdr:rowOff>
    </xdr:from>
    <xdr:ext cx="495300" cy="409575"/>
    <xdr:pic>
      <xdr:nvPicPr>
        <xdr:cNvPr id="0" name="image9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161925</xdr:colOff>
      <xdr:row>20</xdr:row>
      <xdr:rowOff>19050</xdr:rowOff>
    </xdr:from>
    <xdr:ext cx="495300" cy="409575"/>
    <xdr:pic>
      <xdr:nvPicPr>
        <xdr:cNvPr id="0" name="image10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161925</xdr:colOff>
      <xdr:row>21</xdr:row>
      <xdr:rowOff>19050</xdr:rowOff>
    </xdr:from>
    <xdr:ext cx="495300" cy="409575"/>
    <xdr:pic>
      <xdr:nvPicPr>
        <xdr:cNvPr id="0" name="image1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161925</xdr:colOff>
      <xdr:row>22</xdr:row>
      <xdr:rowOff>19050</xdr:rowOff>
    </xdr:from>
    <xdr:ext cx="495300" cy="409575"/>
    <xdr:pic>
      <xdr:nvPicPr>
        <xdr:cNvPr id="0" name="image1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152400</xdr:colOff>
      <xdr:row>26</xdr:row>
      <xdr:rowOff>19050</xdr:rowOff>
    </xdr:from>
    <xdr:ext cx="495300" cy="409575"/>
    <xdr:pic>
      <xdr:nvPicPr>
        <xdr:cNvPr id="0" name="image1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152400</xdr:colOff>
      <xdr:row>27</xdr:row>
      <xdr:rowOff>19050</xdr:rowOff>
    </xdr:from>
    <xdr:ext cx="495300" cy="409575"/>
    <xdr:pic>
      <xdr:nvPicPr>
        <xdr:cNvPr id="0" name="image1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152400</xdr:colOff>
      <xdr:row>28</xdr:row>
      <xdr:rowOff>19050</xdr:rowOff>
    </xdr:from>
    <xdr:ext cx="495300" cy="400050"/>
    <xdr:pic>
      <xdr:nvPicPr>
        <xdr:cNvPr id="0" name="image1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cap="flat" cmpd="sng" w="9525" algn="ctr">
          <a:solidFill>
            <a:srgbClr val="0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cap="flat" cmpd="sng" w="9525" algn="ctr">
          <a:solidFill>
            <a:srgbClr val="0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6" width="8.43"/>
    <col customWidth="1" min="7" max="10" width="8.14"/>
    <col customWidth="1" min="11" max="11" width="8.43"/>
    <col customWidth="1" min="12" max="12" width="7.57"/>
    <col customWidth="1" min="13" max="13" width="9.0"/>
    <col customWidth="1" min="14" max="14" width="7.57"/>
    <col customWidth="1" min="15" max="15" width="8.43"/>
    <col customWidth="1" min="16" max="16" width="7.57"/>
    <col customWidth="1" min="17" max="17" width="9.0"/>
    <col customWidth="1" min="18" max="18" width="7.43"/>
  </cols>
  <sheetData>
    <row r="1" ht="13.5" customHeight="1">
      <c r="A1" s="1"/>
      <c r="B1" s="2" t="s">
        <v>0</v>
      </c>
      <c r="K1" s="3"/>
      <c r="L1" s="3"/>
      <c r="M1" s="3"/>
      <c r="N1" s="3"/>
      <c r="O1" s="3"/>
      <c r="P1" s="3"/>
      <c r="Q1" s="3"/>
      <c r="R1" s="3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3.5" customHeight="1">
      <c r="A3" s="1"/>
      <c r="B3" s="4" t="s">
        <v>1</v>
      </c>
      <c r="C3" s="4"/>
      <c r="D3" s="1"/>
      <c r="E3" s="1"/>
      <c r="F3" s="1"/>
      <c r="G3" s="1"/>
      <c r="H3" s="5" t="s">
        <v>2</v>
      </c>
      <c r="K3" s="6"/>
      <c r="L3" s="1"/>
      <c r="M3" s="1"/>
      <c r="N3" s="1"/>
      <c r="O3" s="1"/>
      <c r="P3" s="1"/>
      <c r="Q3" s="1"/>
      <c r="R3" s="1"/>
    </row>
    <row r="4" ht="13.5" customHeight="1">
      <c r="A4" s="1"/>
      <c r="B4" s="1"/>
      <c r="C4" s="1"/>
      <c r="D4" s="6"/>
      <c r="E4" s="1"/>
      <c r="F4" s="1"/>
      <c r="G4" s="7"/>
      <c r="H4" s="7"/>
      <c r="I4" s="8"/>
      <c r="J4" s="1"/>
      <c r="K4" s="1"/>
      <c r="L4" s="1"/>
      <c r="M4" s="6"/>
      <c r="N4" s="7"/>
      <c r="O4" s="7"/>
      <c r="P4" s="1"/>
      <c r="Q4" s="8"/>
      <c r="R4" s="1"/>
    </row>
    <row r="5" ht="13.5" customHeight="1">
      <c r="A5" s="1"/>
      <c r="B5" s="1"/>
      <c r="C5" s="1"/>
      <c r="D5" s="6"/>
      <c r="E5" s="1"/>
      <c r="F5" s="1"/>
      <c r="G5" s="7"/>
      <c r="H5" s="7"/>
      <c r="I5" s="8"/>
      <c r="J5" s="1"/>
      <c r="K5" s="1"/>
      <c r="L5" s="1"/>
      <c r="M5" s="6"/>
      <c r="N5" s="7"/>
      <c r="O5" s="7"/>
      <c r="P5" s="1"/>
      <c r="Q5" s="8"/>
      <c r="R5" s="1"/>
    </row>
    <row r="6" ht="13.5" customHeight="1">
      <c r="A6" s="1"/>
      <c r="B6" s="1"/>
      <c r="C6" s="1"/>
      <c r="D6" s="6"/>
      <c r="E6" s="1"/>
      <c r="F6" s="1"/>
      <c r="G6" s="7"/>
      <c r="H6" s="7"/>
      <c r="I6" s="8"/>
      <c r="J6" s="1"/>
      <c r="K6" s="1"/>
      <c r="L6" s="1"/>
      <c r="M6" s="6"/>
      <c r="N6" s="7"/>
      <c r="O6" s="7"/>
      <c r="P6" s="1"/>
      <c r="Q6" s="8"/>
      <c r="R6" s="1"/>
    </row>
    <row r="7" ht="13.5" customHeight="1">
      <c r="A7" s="9"/>
      <c r="B7" s="10">
        <v>1.0</v>
      </c>
      <c r="C7" s="10"/>
      <c r="D7" s="10"/>
      <c r="E7" s="10">
        <v>13.0</v>
      </c>
      <c r="F7" s="10"/>
      <c r="G7" s="10">
        <v>2.0</v>
      </c>
      <c r="H7" s="10"/>
      <c r="I7" s="10"/>
      <c r="J7" s="10">
        <v>14.0</v>
      </c>
      <c r="K7" s="10"/>
      <c r="L7" s="9"/>
      <c r="M7" s="9"/>
      <c r="N7" s="9"/>
      <c r="O7" s="9"/>
      <c r="P7" s="9"/>
      <c r="Q7" s="9"/>
      <c r="R7" s="9"/>
    </row>
    <row r="8" ht="18.0" customHeight="1">
      <c r="A8" s="9"/>
      <c r="B8" s="10" t="str">
        <f>'抽選'!C1</f>
        <v>加西ＦＣロッソ</v>
      </c>
      <c r="C8" s="11" t="s">
        <v>3</v>
      </c>
      <c r="E8" s="10" t="str">
        <f>'抽選'!C13</f>
        <v>ＬＵＺ零壱ＦＣ</v>
      </c>
      <c r="F8" s="10"/>
      <c r="G8" s="10" t="str">
        <f>'抽選'!C2</f>
        <v>加美ＦＣＪｒ</v>
      </c>
      <c r="H8" s="11" t="s">
        <v>4</v>
      </c>
      <c r="J8" s="10" t="str">
        <f>'抽選'!C14</f>
        <v>小野東ＳＳＤ</v>
      </c>
      <c r="K8" s="10"/>
      <c r="L8" s="9"/>
      <c r="M8" s="9"/>
      <c r="N8" s="9"/>
      <c r="O8" s="9"/>
      <c r="P8" s="9"/>
      <c r="Q8" s="9"/>
      <c r="R8" s="9"/>
    </row>
    <row r="9" ht="99.75" customHeight="1">
      <c r="A9" s="12"/>
      <c r="B9" s="13" t="s">
        <v>5</v>
      </c>
      <c r="C9" s="13"/>
      <c r="D9" s="14"/>
      <c r="E9" s="15" t="s">
        <v>6</v>
      </c>
      <c r="F9" s="16"/>
      <c r="G9" s="13" t="s">
        <v>7</v>
      </c>
      <c r="H9" s="13"/>
      <c r="I9" s="14"/>
      <c r="J9" s="15" t="s">
        <v>8</v>
      </c>
      <c r="K9" s="16"/>
      <c r="L9" s="12"/>
      <c r="M9" s="12"/>
      <c r="N9" s="12"/>
      <c r="O9" s="12"/>
      <c r="P9" s="12"/>
      <c r="Q9" s="12"/>
      <c r="R9" s="12"/>
    </row>
    <row r="10" ht="18.0" customHeight="1">
      <c r="A10" s="1"/>
      <c r="B10" s="10" t="str">
        <f>'抽選'!C5</f>
        <v>河合ＳＳＤ</v>
      </c>
      <c r="C10" s="11" t="s">
        <v>9</v>
      </c>
      <c r="E10" s="10" t="str">
        <f>'抽選'!C9</f>
        <v>小野イレブン</v>
      </c>
      <c r="F10" s="17"/>
      <c r="G10" s="10" t="str">
        <f>'抽選'!C6</f>
        <v>イルソーレ加東ＦＣ</v>
      </c>
      <c r="H10" s="11" t="s">
        <v>10</v>
      </c>
      <c r="J10" s="10" t="str">
        <f>'抽選'!C10</f>
        <v>加西ＦＣ</v>
      </c>
      <c r="K10" s="17"/>
      <c r="L10" s="1"/>
      <c r="M10" s="1"/>
      <c r="N10" s="1"/>
      <c r="O10" s="1"/>
      <c r="P10" s="1"/>
      <c r="Q10" s="1"/>
      <c r="R10" s="1"/>
    </row>
    <row r="11" ht="13.5" customHeight="1">
      <c r="A11" s="9"/>
      <c r="B11" s="10">
        <v>5.0</v>
      </c>
      <c r="C11" s="10"/>
      <c r="D11" s="10"/>
      <c r="E11" s="10">
        <v>9.0</v>
      </c>
      <c r="F11" s="10"/>
      <c r="G11" s="10">
        <v>6.0</v>
      </c>
      <c r="H11" s="10"/>
      <c r="I11" s="10"/>
      <c r="J11" s="10">
        <v>10.0</v>
      </c>
      <c r="K11" s="10"/>
      <c r="L11" s="9"/>
      <c r="M11" s="9"/>
      <c r="N11" s="9"/>
      <c r="O11" s="9"/>
      <c r="P11" s="9"/>
      <c r="Q11" s="9"/>
      <c r="R11" s="9"/>
    </row>
    <row r="12" ht="13.5" customHeight="1">
      <c r="A12" s="12"/>
      <c r="B12" s="18"/>
      <c r="C12" s="18"/>
      <c r="D12" s="19"/>
      <c r="E12" s="20"/>
      <c r="F12" s="20"/>
      <c r="G12" s="18"/>
      <c r="H12" s="18"/>
      <c r="I12" s="21"/>
      <c r="J12" s="22"/>
      <c r="K12" s="22"/>
      <c r="L12" s="23"/>
      <c r="M12" s="21"/>
      <c r="N12" s="21"/>
      <c r="O12" s="21"/>
      <c r="P12" s="24"/>
      <c r="Q12" s="21"/>
      <c r="R12" s="14"/>
    </row>
    <row r="13" ht="13.5" customHeight="1">
      <c r="A13" s="12"/>
      <c r="B13" s="18"/>
      <c r="C13" s="18"/>
      <c r="D13" s="19"/>
      <c r="E13" s="20"/>
      <c r="F13" s="20"/>
      <c r="G13" s="18"/>
      <c r="H13" s="18"/>
      <c r="I13" s="21"/>
      <c r="J13" s="22"/>
      <c r="K13" s="22"/>
      <c r="L13" s="23"/>
      <c r="M13" s="21"/>
      <c r="N13" s="21"/>
      <c r="O13" s="21"/>
      <c r="P13" s="24"/>
      <c r="Q13" s="21"/>
      <c r="R13" s="14"/>
    </row>
    <row r="14" ht="13.5" customHeight="1">
      <c r="A14" s="12"/>
      <c r="B14" s="10">
        <v>3.0</v>
      </c>
      <c r="C14" s="10"/>
      <c r="D14" s="10"/>
      <c r="E14" s="10">
        <v>15.0</v>
      </c>
      <c r="F14" s="10"/>
      <c r="G14" s="10"/>
      <c r="H14" s="10">
        <v>4.0</v>
      </c>
      <c r="J14" s="10"/>
      <c r="K14" s="22"/>
      <c r="L14" s="23"/>
      <c r="M14" s="21"/>
      <c r="N14" s="21"/>
      <c r="O14" s="21"/>
      <c r="P14" s="24"/>
      <c r="Q14" s="21"/>
      <c r="R14" s="14"/>
    </row>
    <row r="15" ht="18.0" customHeight="1">
      <c r="A15" s="12"/>
      <c r="B15" s="10" t="str">
        <f>'抽選'!C3</f>
        <v>西脇ＦＣ</v>
      </c>
      <c r="C15" s="11" t="s">
        <v>11</v>
      </c>
      <c r="E15" s="10" t="str">
        <f>'抽選'!C15</f>
        <v>小野ＦＣ</v>
      </c>
      <c r="F15" s="10"/>
      <c r="G15" s="10"/>
      <c r="H15" s="10" t="str">
        <f>'抽選'!C4</f>
        <v>社ＦＣＪｒ</v>
      </c>
      <c r="J15" s="10"/>
      <c r="K15" s="22"/>
      <c r="L15" s="23"/>
      <c r="M15" s="21"/>
      <c r="N15" s="21"/>
      <c r="O15" s="21"/>
      <c r="P15" s="24"/>
      <c r="Q15" s="21"/>
      <c r="R15" s="14"/>
    </row>
    <row r="16" ht="99.75" customHeight="1">
      <c r="A16" s="12"/>
      <c r="B16" s="13" t="s">
        <v>12</v>
      </c>
      <c r="C16" s="13"/>
      <c r="D16" s="14"/>
      <c r="E16" s="15" t="s">
        <v>13</v>
      </c>
      <c r="F16" s="16"/>
      <c r="G16" s="13"/>
      <c r="H16" s="25" t="s">
        <v>14</v>
      </c>
      <c r="I16" s="26" t="s">
        <v>15</v>
      </c>
      <c r="J16" s="15"/>
      <c r="K16" s="22"/>
      <c r="L16" s="23"/>
      <c r="M16" s="21"/>
      <c r="N16" s="21"/>
      <c r="O16" s="21"/>
      <c r="P16" s="24"/>
      <c r="Q16" s="21"/>
      <c r="R16" s="14"/>
    </row>
    <row r="17" ht="18.0" customHeight="1">
      <c r="A17" s="12"/>
      <c r="B17" s="10" t="str">
        <f>'抽選'!C7</f>
        <v>ヴィリッキーニＳＣ</v>
      </c>
      <c r="C17" s="11" t="s">
        <v>16</v>
      </c>
      <c r="E17" s="10" t="str">
        <f>'抽選'!C11</f>
        <v>ジンガ三木ＳＣ</v>
      </c>
      <c r="F17" s="17"/>
      <c r="G17" s="10" t="str">
        <f>'抽選'!C8</f>
        <v>Ｍ．ＳＥＲＩＯ．ＦＣ</v>
      </c>
      <c r="H17" s="11" t="s">
        <v>17</v>
      </c>
      <c r="J17" s="10" t="str">
        <f>'抽選'!C12</f>
        <v>日野ＦＣ</v>
      </c>
      <c r="K17" s="22"/>
      <c r="L17" s="23"/>
      <c r="M17" s="21"/>
      <c r="N17" s="21"/>
      <c r="O17" s="21"/>
      <c r="P17" s="24"/>
      <c r="Q17" s="21"/>
      <c r="R17" s="14"/>
    </row>
    <row r="18" ht="13.5" customHeight="1">
      <c r="A18" s="12"/>
      <c r="B18" s="10">
        <v>7.0</v>
      </c>
      <c r="C18" s="10"/>
      <c r="D18" s="10"/>
      <c r="E18" s="10">
        <v>11.0</v>
      </c>
      <c r="F18" s="10"/>
      <c r="G18" s="10">
        <v>8.0</v>
      </c>
      <c r="H18" s="10"/>
      <c r="I18" s="10"/>
      <c r="J18" s="10">
        <v>12.0</v>
      </c>
      <c r="K18" s="22"/>
      <c r="L18" s="23"/>
      <c r="M18" s="21"/>
      <c r="N18" s="21"/>
      <c r="O18" s="21"/>
      <c r="P18" s="24"/>
      <c r="Q18" s="21"/>
      <c r="R18" s="14"/>
    </row>
    <row r="19" ht="13.5" customHeight="1">
      <c r="A19" s="12"/>
      <c r="B19" s="18"/>
      <c r="C19" s="18"/>
      <c r="D19" s="19"/>
      <c r="E19" s="20"/>
      <c r="F19" s="20"/>
      <c r="G19" s="18"/>
      <c r="H19" s="18"/>
      <c r="I19" s="21"/>
      <c r="J19" s="22"/>
      <c r="K19" s="22"/>
      <c r="L19" s="23"/>
      <c r="M19" s="21"/>
      <c r="N19" s="21"/>
      <c r="O19" s="21"/>
      <c r="P19" s="24"/>
      <c r="Q19" s="21"/>
      <c r="R19" s="14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ht="13.5" customHeight="1">
      <c r="A21" s="1"/>
      <c r="B21" s="4" t="s">
        <v>18</v>
      </c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ht="13.5" customHeight="1">
      <c r="A23" s="1"/>
      <c r="B23" s="12"/>
      <c r="C23" s="12"/>
      <c r="D23" s="27" t="s">
        <v>19</v>
      </c>
      <c r="E23" s="28"/>
      <c r="F23" s="29"/>
      <c r="G23" s="12"/>
      <c r="H23" s="12"/>
      <c r="I23" s="12"/>
      <c r="J23" s="12"/>
      <c r="K23" s="1"/>
      <c r="L23" s="1"/>
      <c r="M23" s="1"/>
      <c r="N23" s="1"/>
      <c r="O23" s="1"/>
      <c r="P23" s="1"/>
      <c r="Q23" s="1"/>
      <c r="R23" s="1"/>
    </row>
    <row r="24" ht="13.5" customHeight="1">
      <c r="A24" s="1"/>
      <c r="B24" s="12"/>
      <c r="C24" s="12"/>
      <c r="D24" s="30"/>
      <c r="E24" s="31"/>
      <c r="F24" s="32"/>
      <c r="G24" s="33"/>
      <c r="H24" s="12"/>
      <c r="I24" s="12"/>
      <c r="J24" s="12"/>
      <c r="K24" s="1"/>
      <c r="L24" s="1"/>
      <c r="M24" s="1"/>
      <c r="N24" s="1"/>
      <c r="O24" s="1"/>
      <c r="P24" s="1"/>
      <c r="Q24" s="1"/>
      <c r="R24" s="1"/>
    </row>
    <row r="25" ht="6.0" customHeight="1">
      <c r="A25" s="1"/>
      <c r="B25" s="12"/>
      <c r="C25" s="12"/>
      <c r="D25" s="12"/>
      <c r="E25" s="12"/>
      <c r="F25" s="12"/>
      <c r="G25" s="34" t="s">
        <v>20</v>
      </c>
      <c r="H25" s="12"/>
      <c r="I25" s="12"/>
      <c r="J25" s="12"/>
      <c r="K25" s="1"/>
      <c r="L25" s="1"/>
      <c r="M25" s="1"/>
      <c r="N25" s="1"/>
      <c r="O25" s="1"/>
      <c r="P25" s="1"/>
      <c r="Q25" s="1"/>
      <c r="R25" s="1"/>
    </row>
    <row r="26" ht="6.0" customHeight="1">
      <c r="A26" s="1"/>
      <c r="B26" s="12"/>
      <c r="C26" s="35"/>
      <c r="D26" s="12"/>
      <c r="E26" s="12"/>
      <c r="F26" s="12"/>
      <c r="G26" s="36"/>
      <c r="H26" s="33"/>
      <c r="I26" s="12"/>
      <c r="J26" s="12"/>
      <c r="K26" s="1"/>
      <c r="L26" s="1"/>
      <c r="M26" s="1"/>
      <c r="N26" s="1"/>
      <c r="O26" s="1"/>
      <c r="P26" s="1"/>
      <c r="Q26" s="1"/>
      <c r="R26" s="1"/>
    </row>
    <row r="27" ht="13.5" customHeight="1">
      <c r="A27" s="1"/>
      <c r="B27" s="12"/>
      <c r="C27" s="37"/>
      <c r="D27" s="27" t="s">
        <v>21</v>
      </c>
      <c r="E27" s="28"/>
      <c r="F27" s="29"/>
      <c r="G27" s="38"/>
      <c r="H27" s="39"/>
      <c r="I27" s="12"/>
      <c r="J27" s="12"/>
      <c r="K27" s="1"/>
      <c r="L27" s="1"/>
      <c r="M27" s="1"/>
      <c r="N27" s="1"/>
      <c r="O27" s="1"/>
      <c r="P27" s="1"/>
      <c r="Q27" s="1"/>
      <c r="R27" s="1"/>
    </row>
    <row r="28" ht="13.5" customHeight="1">
      <c r="A28" s="1"/>
      <c r="B28" s="12"/>
      <c r="C28" s="37"/>
      <c r="D28" s="30"/>
      <c r="E28" s="31"/>
      <c r="F28" s="32"/>
      <c r="G28" s="12"/>
      <c r="H28" s="39"/>
      <c r="I28" s="12"/>
      <c r="J28" s="12"/>
      <c r="K28" s="1"/>
      <c r="L28" s="1"/>
      <c r="M28" s="1"/>
      <c r="N28" s="1"/>
      <c r="O28" s="1"/>
      <c r="P28" s="1"/>
      <c r="Q28" s="1"/>
      <c r="R28" s="1"/>
    </row>
    <row r="29" ht="6.0" customHeight="1">
      <c r="A29" s="1"/>
      <c r="B29" s="12"/>
      <c r="C29" s="40"/>
      <c r="D29" s="12"/>
      <c r="E29" s="12"/>
      <c r="F29" s="12"/>
      <c r="G29" s="12"/>
      <c r="H29" s="34" t="s">
        <v>22</v>
      </c>
      <c r="I29" s="12"/>
      <c r="J29" s="12"/>
      <c r="K29" s="1"/>
      <c r="L29" s="1"/>
      <c r="M29" s="1"/>
      <c r="N29" s="1"/>
      <c r="O29" s="1"/>
      <c r="P29" s="1"/>
      <c r="Q29" s="1"/>
      <c r="R29" s="1"/>
    </row>
    <row r="30" ht="6.0" customHeight="1">
      <c r="A30" s="1"/>
      <c r="B30" s="12"/>
      <c r="C30" s="41"/>
      <c r="D30" s="12"/>
      <c r="E30" s="12"/>
      <c r="F30" s="12"/>
      <c r="G30" s="12"/>
      <c r="H30" s="36"/>
      <c r="I30" s="42"/>
      <c r="J30" s="33"/>
      <c r="K30" s="1"/>
      <c r="L30" s="1"/>
      <c r="M30" s="1"/>
      <c r="N30" s="1"/>
      <c r="O30" s="1"/>
      <c r="P30" s="1"/>
      <c r="Q30" s="1"/>
      <c r="R30" s="1"/>
    </row>
    <row r="31" ht="13.5" customHeight="1">
      <c r="A31" s="1"/>
      <c r="B31" s="12"/>
      <c r="C31" s="37"/>
      <c r="D31" s="27" t="s">
        <v>23</v>
      </c>
      <c r="E31" s="28"/>
      <c r="F31" s="29"/>
      <c r="G31" s="12"/>
      <c r="H31" s="39"/>
      <c r="I31" s="12"/>
      <c r="J31" s="39"/>
      <c r="K31" s="1"/>
      <c r="L31" s="1"/>
      <c r="M31" s="1"/>
      <c r="N31" s="1"/>
      <c r="O31" s="1"/>
      <c r="P31" s="1"/>
      <c r="Q31" s="1"/>
      <c r="R31" s="1"/>
    </row>
    <row r="32" ht="13.5" customHeight="1">
      <c r="A32" s="1"/>
      <c r="B32" s="12"/>
      <c r="C32" s="37"/>
      <c r="D32" s="30"/>
      <c r="E32" s="31"/>
      <c r="F32" s="32"/>
      <c r="G32" s="33"/>
      <c r="H32" s="39"/>
      <c r="I32" s="43"/>
      <c r="J32" s="39"/>
      <c r="K32" s="1"/>
      <c r="L32" s="1"/>
      <c r="M32" s="1"/>
      <c r="N32" s="1"/>
      <c r="O32" s="1"/>
      <c r="P32" s="1"/>
      <c r="Q32" s="1"/>
      <c r="R32" s="1"/>
    </row>
    <row r="33" ht="6.0" customHeight="1">
      <c r="A33" s="1"/>
      <c r="B33" s="12"/>
      <c r="C33" s="44"/>
      <c r="D33" s="12"/>
      <c r="E33" s="12"/>
      <c r="F33" s="12"/>
      <c r="G33" s="34" t="s">
        <v>24</v>
      </c>
      <c r="H33" s="38"/>
      <c r="I33" s="45"/>
      <c r="J33" s="39"/>
      <c r="K33" s="1"/>
      <c r="L33" s="1"/>
      <c r="M33" s="1"/>
      <c r="N33" s="1"/>
      <c r="O33" s="1"/>
      <c r="P33" s="1"/>
      <c r="Q33" s="1"/>
      <c r="R33" s="1"/>
    </row>
    <row r="34" ht="6.0" customHeight="1">
      <c r="A34" s="1"/>
      <c r="B34" s="12"/>
      <c r="C34" s="12"/>
      <c r="D34" s="12"/>
      <c r="E34" s="12"/>
      <c r="F34" s="12"/>
      <c r="G34" s="36"/>
      <c r="H34" s="12"/>
      <c r="I34" s="45"/>
      <c r="J34" s="39"/>
      <c r="K34" s="1"/>
      <c r="L34" s="1"/>
      <c r="M34" s="1"/>
      <c r="N34" s="1"/>
      <c r="O34" s="1"/>
      <c r="P34" s="1"/>
      <c r="Q34" s="1"/>
      <c r="R34" s="1"/>
    </row>
    <row r="35" ht="13.5" customHeight="1">
      <c r="A35" s="1"/>
      <c r="B35" s="12"/>
      <c r="C35" s="12"/>
      <c r="D35" s="27" t="s">
        <v>25</v>
      </c>
      <c r="E35" s="28"/>
      <c r="F35" s="29"/>
      <c r="G35" s="38"/>
      <c r="H35" s="12"/>
      <c r="I35" s="45"/>
      <c r="J35" s="39"/>
      <c r="K35" s="1"/>
      <c r="L35" s="1"/>
      <c r="M35" s="1"/>
      <c r="N35" s="1"/>
      <c r="O35" s="1"/>
      <c r="P35" s="1"/>
      <c r="Q35" s="1"/>
      <c r="R35" s="1"/>
    </row>
    <row r="36" ht="13.5" customHeight="1">
      <c r="A36" s="1"/>
      <c r="B36" s="12"/>
      <c r="C36" s="12"/>
      <c r="D36" s="30"/>
      <c r="E36" s="31"/>
      <c r="F36" s="32"/>
      <c r="G36" s="12"/>
      <c r="H36" s="12"/>
      <c r="I36" s="12"/>
      <c r="J36" s="46"/>
      <c r="K36" s="1"/>
      <c r="L36" s="1"/>
      <c r="M36" s="1"/>
      <c r="N36" s="1"/>
      <c r="O36" s="1"/>
      <c r="P36" s="1"/>
      <c r="Q36" s="1"/>
      <c r="R36" s="1"/>
    </row>
    <row r="37" ht="6.0" customHeight="1">
      <c r="A37" s="1"/>
      <c r="B37" s="12"/>
      <c r="C37" s="12"/>
      <c r="D37" s="12"/>
      <c r="E37" s="12"/>
      <c r="F37" s="12"/>
      <c r="G37" s="12"/>
      <c r="H37" s="12"/>
      <c r="I37" s="47" t="s">
        <v>26</v>
      </c>
      <c r="J37" s="48" t="s">
        <v>27</v>
      </c>
      <c r="K37" s="1"/>
      <c r="L37" s="1"/>
      <c r="M37" s="1"/>
      <c r="N37" s="1"/>
      <c r="O37" s="1"/>
      <c r="P37" s="1"/>
      <c r="Q37" s="1"/>
      <c r="R37" s="1"/>
    </row>
    <row r="38" ht="6.0" customHeight="1">
      <c r="A38" s="1"/>
      <c r="B38" s="12"/>
      <c r="C38" s="12"/>
      <c r="D38" s="12"/>
      <c r="E38" s="12"/>
      <c r="F38" s="12"/>
      <c r="G38" s="12"/>
      <c r="H38" s="12"/>
      <c r="I38" s="49"/>
      <c r="J38" s="36"/>
      <c r="K38" s="1"/>
      <c r="L38" s="1"/>
      <c r="M38" s="1"/>
      <c r="N38" s="1"/>
      <c r="O38" s="1"/>
      <c r="P38" s="1"/>
      <c r="Q38" s="1"/>
      <c r="R38" s="1"/>
    </row>
    <row r="39" ht="13.5" customHeight="1">
      <c r="A39" s="1"/>
      <c r="B39" s="12"/>
      <c r="C39" s="12"/>
      <c r="D39" s="27" t="s">
        <v>28</v>
      </c>
      <c r="E39" s="28"/>
      <c r="F39" s="29"/>
      <c r="G39" s="12"/>
      <c r="H39" s="12"/>
      <c r="I39" s="12"/>
      <c r="J39" s="46"/>
      <c r="K39" s="1"/>
      <c r="L39" s="1"/>
      <c r="M39" s="1"/>
      <c r="N39" s="1"/>
      <c r="O39" s="1"/>
      <c r="P39" s="1"/>
      <c r="Q39" s="1"/>
      <c r="R39" s="1"/>
    </row>
    <row r="40" ht="13.5" customHeight="1">
      <c r="A40" s="1"/>
      <c r="B40" s="12"/>
      <c r="C40" s="12"/>
      <c r="D40" s="30"/>
      <c r="E40" s="31"/>
      <c r="F40" s="32"/>
      <c r="G40" s="33"/>
      <c r="H40" s="12"/>
      <c r="I40" s="45"/>
      <c r="J40" s="39"/>
      <c r="K40" s="1"/>
      <c r="L40" s="1"/>
      <c r="M40" s="1"/>
      <c r="N40" s="1"/>
      <c r="O40" s="1"/>
      <c r="P40" s="1"/>
      <c r="Q40" s="1"/>
      <c r="R40" s="1"/>
    </row>
    <row r="41" ht="6.0" customHeight="1">
      <c r="A41" s="1"/>
      <c r="B41" s="12"/>
      <c r="C41" s="12"/>
      <c r="D41" s="12"/>
      <c r="E41" s="12"/>
      <c r="F41" s="12"/>
      <c r="G41" s="34" t="s">
        <v>29</v>
      </c>
      <c r="H41" s="12"/>
      <c r="I41" s="45"/>
      <c r="J41" s="39"/>
      <c r="K41" s="1"/>
      <c r="L41" s="1"/>
      <c r="M41" s="1"/>
      <c r="N41" s="1"/>
      <c r="O41" s="1"/>
      <c r="P41" s="1"/>
      <c r="Q41" s="1"/>
      <c r="R41" s="1"/>
    </row>
    <row r="42" ht="6.0" customHeight="1">
      <c r="A42" s="1"/>
      <c r="B42" s="12"/>
      <c r="C42" s="35"/>
      <c r="D42" s="12"/>
      <c r="E42" s="12"/>
      <c r="F42" s="12"/>
      <c r="G42" s="36"/>
      <c r="H42" s="33"/>
      <c r="I42" s="45"/>
      <c r="J42" s="39"/>
      <c r="K42" s="1"/>
      <c r="L42" s="1"/>
      <c r="M42" s="1"/>
      <c r="N42" s="1"/>
      <c r="O42" s="1"/>
      <c r="P42" s="1"/>
      <c r="Q42" s="1"/>
      <c r="R42" s="1"/>
    </row>
    <row r="43" ht="13.5" customHeight="1">
      <c r="A43" s="1"/>
      <c r="B43" s="12"/>
      <c r="C43" s="37"/>
      <c r="D43" s="27" t="s">
        <v>30</v>
      </c>
      <c r="E43" s="28"/>
      <c r="F43" s="29"/>
      <c r="G43" s="38"/>
      <c r="H43" s="39"/>
      <c r="I43" s="50"/>
      <c r="J43" s="39"/>
      <c r="K43" s="1"/>
      <c r="L43" s="1"/>
      <c r="M43" s="1"/>
      <c r="N43" s="1"/>
      <c r="O43" s="1"/>
      <c r="P43" s="1"/>
      <c r="Q43" s="1"/>
      <c r="R43" s="1"/>
    </row>
    <row r="44" ht="13.5" customHeight="1">
      <c r="A44" s="1"/>
      <c r="B44" s="12"/>
      <c r="C44" s="37"/>
      <c r="D44" s="30"/>
      <c r="E44" s="31"/>
      <c r="F44" s="32"/>
      <c r="G44" s="12"/>
      <c r="H44" s="39"/>
      <c r="I44" s="12"/>
      <c r="J44" s="39"/>
      <c r="K44" s="1"/>
      <c r="L44" s="1"/>
      <c r="M44" s="1"/>
      <c r="N44" s="1"/>
      <c r="O44" s="1"/>
      <c r="P44" s="1"/>
      <c r="Q44" s="1"/>
      <c r="R44" s="1"/>
    </row>
    <row r="45" ht="6.0" customHeight="1">
      <c r="A45" s="1"/>
      <c r="B45" s="12"/>
      <c r="C45" s="40"/>
      <c r="D45" s="12"/>
      <c r="E45" s="12"/>
      <c r="F45" s="12"/>
      <c r="G45" s="12"/>
      <c r="H45" s="34" t="s">
        <v>31</v>
      </c>
      <c r="I45" s="51"/>
      <c r="J45" s="38"/>
      <c r="K45" s="1"/>
      <c r="L45" s="1"/>
      <c r="M45" s="1"/>
      <c r="N45" s="1"/>
      <c r="O45" s="1"/>
      <c r="P45" s="1"/>
      <c r="Q45" s="1"/>
      <c r="R45" s="1"/>
    </row>
    <row r="46" ht="6.0" customHeight="1">
      <c r="A46" s="1"/>
      <c r="B46" s="12"/>
      <c r="C46" s="41"/>
      <c r="D46" s="12"/>
      <c r="E46" s="12"/>
      <c r="F46" s="12"/>
      <c r="G46" s="12"/>
      <c r="H46" s="36"/>
      <c r="I46" s="12"/>
      <c r="J46" s="12"/>
      <c r="K46" s="1"/>
      <c r="L46" s="1"/>
      <c r="M46" s="1"/>
      <c r="N46" s="1"/>
      <c r="O46" s="1"/>
      <c r="P46" s="1"/>
      <c r="Q46" s="1"/>
      <c r="R46" s="1"/>
    </row>
    <row r="47" ht="13.5" customHeight="1">
      <c r="A47" s="1"/>
      <c r="B47" s="12"/>
      <c r="C47" s="37"/>
      <c r="D47" s="27" t="s">
        <v>32</v>
      </c>
      <c r="E47" s="28"/>
      <c r="F47" s="29"/>
      <c r="G47" s="12"/>
      <c r="H47" s="39"/>
      <c r="I47" s="12"/>
      <c r="J47" s="12"/>
      <c r="K47" s="1"/>
      <c r="L47" s="1"/>
      <c r="M47" s="1"/>
      <c r="N47" s="1"/>
      <c r="O47" s="1"/>
      <c r="P47" s="1"/>
      <c r="Q47" s="1"/>
      <c r="R47" s="1"/>
    </row>
    <row r="48" ht="13.5" customHeight="1">
      <c r="A48" s="1"/>
      <c r="B48" s="12"/>
      <c r="C48" s="37"/>
      <c r="D48" s="30"/>
      <c r="E48" s="31"/>
      <c r="F48" s="32"/>
      <c r="G48" s="33"/>
      <c r="H48" s="39"/>
      <c r="I48" s="12"/>
      <c r="J48" s="12"/>
      <c r="K48" s="1"/>
      <c r="L48" s="1"/>
      <c r="M48" s="1"/>
      <c r="N48" s="1"/>
      <c r="O48" s="1"/>
      <c r="P48" s="1"/>
      <c r="Q48" s="1"/>
      <c r="R48" s="1"/>
    </row>
    <row r="49" ht="6.0" customHeight="1">
      <c r="A49" s="1"/>
      <c r="B49" s="12"/>
      <c r="C49" s="44"/>
      <c r="D49" s="12"/>
      <c r="E49" s="12"/>
      <c r="F49" s="12"/>
      <c r="G49" s="34" t="s">
        <v>33</v>
      </c>
      <c r="H49" s="38"/>
      <c r="I49" s="12"/>
      <c r="J49" s="12"/>
      <c r="K49" s="1"/>
      <c r="L49" s="1"/>
      <c r="M49" s="1"/>
      <c r="N49" s="1"/>
      <c r="O49" s="1"/>
      <c r="P49" s="1"/>
      <c r="Q49" s="1"/>
      <c r="R49" s="1"/>
    </row>
    <row r="50" ht="6.0" customHeight="1">
      <c r="A50" s="1"/>
      <c r="B50" s="12"/>
      <c r="C50" s="12"/>
      <c r="D50" s="12"/>
      <c r="E50" s="12"/>
      <c r="F50" s="12"/>
      <c r="G50" s="36"/>
      <c r="H50" s="12"/>
      <c r="I50" s="12"/>
      <c r="J50" s="12"/>
      <c r="K50" s="1"/>
      <c r="L50" s="1"/>
      <c r="M50" s="1"/>
      <c r="N50" s="1"/>
      <c r="O50" s="1"/>
      <c r="P50" s="1"/>
      <c r="Q50" s="1"/>
      <c r="R50" s="1"/>
    </row>
    <row r="51" ht="13.5" customHeight="1">
      <c r="A51" s="1"/>
      <c r="B51" s="12"/>
      <c r="C51" s="12"/>
      <c r="D51" s="27" t="s">
        <v>34</v>
      </c>
      <c r="E51" s="28"/>
      <c r="F51" s="29"/>
      <c r="G51" s="38"/>
      <c r="H51" s="12"/>
      <c r="I51" s="52" t="s">
        <v>35</v>
      </c>
      <c r="J51" s="1"/>
      <c r="K51" s="52"/>
      <c r="L51" s="52"/>
      <c r="M51" s="1"/>
      <c r="N51" s="1"/>
      <c r="O51" s="1"/>
      <c r="P51" s="1"/>
      <c r="Q51" s="1"/>
      <c r="R51" s="1"/>
    </row>
    <row r="52" ht="13.5" customHeight="1">
      <c r="A52" s="1"/>
      <c r="B52" s="12"/>
      <c r="C52" s="12"/>
      <c r="D52" s="30"/>
      <c r="E52" s="31"/>
      <c r="F52" s="32"/>
      <c r="G52" s="12"/>
      <c r="H52" s="12"/>
      <c r="I52" s="52" t="s">
        <v>36</v>
      </c>
      <c r="J52" s="1"/>
      <c r="K52" s="52"/>
      <c r="L52" s="52"/>
      <c r="M52" s="1"/>
      <c r="N52" s="1"/>
      <c r="O52" s="1"/>
      <c r="P52" s="1"/>
      <c r="Q52" s="1"/>
      <c r="R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52" t="s">
        <v>37</v>
      </c>
      <c r="J53" s="1"/>
      <c r="K53" s="52"/>
      <c r="L53" s="52"/>
      <c r="M53" s="1"/>
      <c r="N53" s="1"/>
      <c r="O53" s="1"/>
      <c r="P53" s="1"/>
      <c r="Q53" s="1"/>
      <c r="R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52" t="s">
        <v>38</v>
      </c>
      <c r="J54" s="1"/>
      <c r="K54" s="52"/>
      <c r="L54" s="52"/>
      <c r="M54" s="1"/>
      <c r="N54" s="1"/>
      <c r="O54" s="1"/>
      <c r="P54" s="1"/>
      <c r="Q54" s="1"/>
      <c r="R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</sheetData>
  <mergeCells count="29">
    <mergeCell ref="D35:F36"/>
    <mergeCell ref="D39:F40"/>
    <mergeCell ref="H8:I8"/>
    <mergeCell ref="H10:I10"/>
    <mergeCell ref="C10:D10"/>
    <mergeCell ref="C15:D15"/>
    <mergeCell ref="H15:I15"/>
    <mergeCell ref="H14:I14"/>
    <mergeCell ref="B1:J1"/>
    <mergeCell ref="G49:G50"/>
    <mergeCell ref="G33:G34"/>
    <mergeCell ref="D23:F24"/>
    <mergeCell ref="H3:J3"/>
    <mergeCell ref="D43:F44"/>
    <mergeCell ref="C8:D8"/>
    <mergeCell ref="G41:G42"/>
    <mergeCell ref="H45:H46"/>
    <mergeCell ref="I37:I38"/>
    <mergeCell ref="J37:J38"/>
    <mergeCell ref="C45:C46"/>
    <mergeCell ref="C29:C30"/>
    <mergeCell ref="G25:G26"/>
    <mergeCell ref="H29:H30"/>
    <mergeCell ref="D47:F48"/>
    <mergeCell ref="D51:F52"/>
    <mergeCell ref="D27:F28"/>
    <mergeCell ref="D31:F32"/>
    <mergeCell ref="C17:D17"/>
    <mergeCell ref="H17:I17"/>
  </mergeCells>
  <printOptions/>
  <pageMargins bottom="0.39000000000000007" footer="0.0" header="0.0" left="0.39000000000000007" right="0.2" top="0.59"/>
  <pageSetup paperSize="9" orientation="portrait"/>
  <colBreaks count="1" manualBreakCount="1">
    <brk id="1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5" width="2.43"/>
    <col customWidth="1" hidden="1" min="56" max="74" width="2.43"/>
    <col customWidth="1" min="75" max="78" width="2.43"/>
  </cols>
  <sheetData>
    <row r="1" ht="13.5" customHeight="1">
      <c r="A1" s="53" t="s">
        <v>0</v>
      </c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</row>
    <row r="2" ht="19.5" customHeight="1">
      <c r="A2" s="54"/>
      <c r="B2" s="54"/>
      <c r="C2" s="54"/>
      <c r="D2" s="54"/>
      <c r="E2" s="55"/>
      <c r="F2" s="55"/>
      <c r="G2" s="55"/>
      <c r="H2" s="54"/>
      <c r="I2" s="54"/>
      <c r="J2" s="54"/>
      <c r="K2" s="55"/>
      <c r="L2" s="55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6" t="s">
        <v>39</v>
      </c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ht="18.75" customHeight="1">
      <c r="A3" s="57" t="s">
        <v>40</v>
      </c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ht="24.0" customHeight="1">
      <c r="A4" s="58" t="s">
        <v>41</v>
      </c>
      <c r="B4" s="31"/>
      <c r="C4" s="31"/>
      <c r="D4" s="31"/>
      <c r="E4" s="31"/>
      <c r="F4" s="31"/>
      <c r="G4" s="59"/>
      <c r="H4" s="59"/>
      <c r="I4" s="59"/>
      <c r="J4" s="59"/>
      <c r="K4" s="59"/>
      <c r="L4" s="59"/>
      <c r="M4" s="60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ht="34.5" customHeight="1">
      <c r="A5" s="61"/>
      <c r="B5" s="62"/>
      <c r="C5" s="62"/>
      <c r="D5" s="62"/>
      <c r="E5" s="62"/>
      <c r="F5" s="63"/>
      <c r="G5" s="64" t="str">
        <f>A6</f>
        <v>加西ＦＣロッソ</v>
      </c>
      <c r="H5" s="62"/>
      <c r="I5" s="62"/>
      <c r="J5" s="62"/>
      <c r="K5" s="63"/>
      <c r="L5" s="64" t="str">
        <f>A7</f>
        <v>河合ＳＳＤ</v>
      </c>
      <c r="M5" s="62"/>
      <c r="N5" s="62"/>
      <c r="O5" s="62"/>
      <c r="P5" s="63"/>
      <c r="Q5" s="64" t="str">
        <f>A8</f>
        <v>小野イレブン</v>
      </c>
      <c r="R5" s="62"/>
      <c r="S5" s="62"/>
      <c r="T5" s="62"/>
      <c r="U5" s="63"/>
      <c r="V5" s="64" t="str">
        <f>A9</f>
        <v>ＬＵＺ零壱ＦＣ</v>
      </c>
      <c r="W5" s="62"/>
      <c r="X5" s="62"/>
      <c r="Y5" s="62"/>
      <c r="Z5" s="63"/>
      <c r="AA5" s="65" t="s">
        <v>42</v>
      </c>
      <c r="AB5" s="63"/>
      <c r="AC5" s="66" t="s">
        <v>43</v>
      </c>
      <c r="AD5" s="63"/>
      <c r="AE5" s="66" t="s">
        <v>44</v>
      </c>
      <c r="AF5" s="63"/>
      <c r="AG5" s="66" t="s">
        <v>45</v>
      </c>
      <c r="AH5" s="63"/>
      <c r="AI5" s="66" t="s">
        <v>46</v>
      </c>
      <c r="AJ5" s="63"/>
      <c r="AK5" s="66" t="s">
        <v>47</v>
      </c>
      <c r="AL5" s="63"/>
      <c r="AM5" s="66" t="s">
        <v>48</v>
      </c>
      <c r="AN5" s="63"/>
      <c r="AO5" s="66" t="s">
        <v>49</v>
      </c>
      <c r="AP5" s="63"/>
      <c r="AQ5" s="66" t="s">
        <v>50</v>
      </c>
      <c r="AR5" s="63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8"/>
      <c r="BE5" s="68"/>
      <c r="BF5" s="68"/>
      <c r="BG5" s="68"/>
      <c r="BH5" s="68"/>
      <c r="BI5" s="68"/>
      <c r="BJ5" s="68"/>
      <c r="BK5" s="68"/>
      <c r="BL5" s="69"/>
      <c r="BR5" s="69"/>
      <c r="BT5" s="69"/>
      <c r="BV5" s="69"/>
      <c r="BX5" s="69"/>
      <c r="BZ5" s="69"/>
    </row>
    <row r="6" ht="34.5" customHeight="1">
      <c r="A6" s="61" t="str">
        <f>'大会組合せ表'!B8</f>
        <v>加西ＦＣロッソ</v>
      </c>
      <c r="B6" s="62"/>
      <c r="C6" s="62"/>
      <c r="D6" s="62"/>
      <c r="E6" s="62"/>
      <c r="F6" s="63"/>
      <c r="G6" s="70"/>
      <c r="H6" s="31"/>
      <c r="I6" s="71"/>
      <c r="J6" s="72"/>
      <c r="K6" s="32"/>
      <c r="L6" s="70"/>
      <c r="M6" s="31"/>
      <c r="N6" s="72" t="str">
        <f>IF(L6="","－",IF(L6&gt;O6,"○",IF(L6&lt;O6,"●",IF(L6=O6,"△"))))</f>
        <v>－</v>
      </c>
      <c r="O6" s="72"/>
      <c r="P6" s="32"/>
      <c r="Q6" s="70"/>
      <c r="R6" s="31"/>
      <c r="S6" s="72" t="str">
        <f t="shared" ref="S6:S7" si="1">IF(Q6="","－",IF(Q6&gt;T6,"○",IF(Q6&lt;T6,"●",IF(Q6=T6,"△"))))</f>
        <v>－</v>
      </c>
      <c r="T6" s="72"/>
      <c r="U6" s="32"/>
      <c r="V6" s="70"/>
      <c r="W6" s="31"/>
      <c r="X6" s="72" t="str">
        <f t="shared" ref="X6:X8" si="2">IF(V6="","－",IF(V6&gt;Y6,"○",IF(V6&lt;Y6,"●",IF(V6=Y6,"△"))))</f>
        <v>－</v>
      </c>
      <c r="Y6" s="72"/>
      <c r="Z6" s="32"/>
      <c r="AA6" s="72" t="str">
        <f t="shared" ref="AA6:AA9" si="3">IF(SUM(G6:Z6)=0,"",COUNTIF(G6:Z6,"○"))</f>
        <v/>
      </c>
      <c r="AB6" s="32"/>
      <c r="AC6" s="70" t="str">
        <f t="shared" ref="AC6:AC9" si="4">IF(SUM(G6:Z6)=0,"",COUNTIF(G6:Z6,"●"))</f>
        <v/>
      </c>
      <c r="AD6" s="32"/>
      <c r="AE6" s="61"/>
      <c r="AF6" s="63"/>
      <c r="AG6" s="61"/>
      <c r="AH6" s="63"/>
      <c r="AI6" s="70" t="str">
        <f t="shared" ref="AI6:AI9" si="5">IF(SUM(AA6:AH6)=0,"",AA6*3+AG6*1+AE6*2)</f>
        <v/>
      </c>
      <c r="AJ6" s="32"/>
      <c r="AK6" s="73" t="str">
        <f>IF(SUM(AA6:AH6)=0,"",SUM(L6,Q6,V6))</f>
        <v/>
      </c>
      <c r="AL6" s="32"/>
      <c r="AM6" s="73" t="str">
        <f>IF(SUM(AA6:AH6)=0,"",SUM(O6,T6,Y6))</f>
        <v/>
      </c>
      <c r="AN6" s="32"/>
      <c r="AO6" s="73" t="str">
        <f t="shared" ref="AO6:AO9" si="6">IF(AK6="","",AK6-AM6)</f>
        <v/>
      </c>
      <c r="AP6" s="32"/>
      <c r="AQ6" s="73" t="str">
        <f>IF(SUM(AA6:AH9)=0,"",RANK(BF6,$BF$6:$BJ$9))</f>
        <v/>
      </c>
      <c r="AR6" s="32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F6" s="75" t="str">
        <f t="shared" ref="BF6:BF9" si="7">IF(SUM(AA6:AH6)=0,10,AI6*1000000+AO6*1000+AK6+10)</f>
        <v>10</v>
      </c>
      <c r="BK6" s="68"/>
      <c r="BL6" s="76"/>
      <c r="BR6" s="77"/>
      <c r="BT6" s="77"/>
      <c r="BV6" s="77"/>
      <c r="BX6" s="77"/>
      <c r="BZ6" s="10"/>
    </row>
    <row r="7" ht="34.5" customHeight="1">
      <c r="A7" s="64" t="str">
        <f>'大会組合せ表'!B10</f>
        <v>河合ＳＳＤ</v>
      </c>
      <c r="B7" s="62"/>
      <c r="C7" s="62"/>
      <c r="D7" s="62"/>
      <c r="E7" s="62"/>
      <c r="F7" s="63"/>
      <c r="G7" s="61"/>
      <c r="H7" s="62"/>
      <c r="I7" s="78" t="str">
        <f t="shared" ref="I7:I9" si="8">IF(G7="","－",IF(G7&gt;J7,"○",IF(G7&lt;J7,"●",IF(G7=J7,"△"))))</f>
        <v>－</v>
      </c>
      <c r="J7" s="79"/>
      <c r="K7" s="63"/>
      <c r="L7" s="70"/>
      <c r="M7" s="31"/>
      <c r="N7" s="71"/>
      <c r="O7" s="72"/>
      <c r="P7" s="32"/>
      <c r="Q7" s="61"/>
      <c r="R7" s="62"/>
      <c r="S7" s="79" t="str">
        <f t="shared" si="1"/>
        <v>－</v>
      </c>
      <c r="T7" s="79"/>
      <c r="U7" s="63"/>
      <c r="V7" s="61"/>
      <c r="W7" s="62"/>
      <c r="X7" s="79" t="str">
        <f t="shared" si="2"/>
        <v>－</v>
      </c>
      <c r="Y7" s="79"/>
      <c r="Z7" s="63"/>
      <c r="AA7" s="79" t="str">
        <f t="shared" si="3"/>
        <v/>
      </c>
      <c r="AB7" s="63"/>
      <c r="AC7" s="61" t="str">
        <f t="shared" si="4"/>
        <v/>
      </c>
      <c r="AD7" s="63"/>
      <c r="AE7" s="61"/>
      <c r="AF7" s="63"/>
      <c r="AG7" s="61"/>
      <c r="AH7" s="63"/>
      <c r="AI7" s="70" t="str">
        <f t="shared" si="5"/>
        <v/>
      </c>
      <c r="AJ7" s="32"/>
      <c r="AK7" s="80" t="str">
        <f>IF(SUM(AA7:AH7)=0,"",SUM(G7,Q7,V7))</f>
        <v/>
      </c>
      <c r="AL7" s="63"/>
      <c r="AM7" s="80" t="str">
        <f>IF(SUM(AA7:AH7)=0,"",SUM(J7,T7,Y7))</f>
        <v/>
      </c>
      <c r="AN7" s="63"/>
      <c r="AO7" s="80" t="str">
        <f t="shared" si="6"/>
        <v/>
      </c>
      <c r="AP7" s="63"/>
      <c r="AQ7" s="73" t="str">
        <f>IF(SUM(AA6:AH9)=0,"",RANK(BF7,$BF$6:$BJ$9))</f>
        <v/>
      </c>
      <c r="AR7" s="32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F7" s="75" t="str">
        <f t="shared" si="7"/>
        <v>10</v>
      </c>
      <c r="BK7" s="68"/>
      <c r="BL7" s="76"/>
      <c r="BR7" s="77"/>
      <c r="BT7" s="77"/>
      <c r="BV7" s="77"/>
      <c r="BX7" s="77"/>
      <c r="BZ7" s="10"/>
    </row>
    <row r="8" ht="34.5" customHeight="1">
      <c r="A8" s="64" t="str">
        <f>'大会組合せ表'!E10</f>
        <v>小野イレブン</v>
      </c>
      <c r="B8" s="62"/>
      <c r="C8" s="62"/>
      <c r="D8" s="62"/>
      <c r="E8" s="62"/>
      <c r="F8" s="63"/>
      <c r="G8" s="61"/>
      <c r="H8" s="62"/>
      <c r="I8" s="79" t="str">
        <f t="shared" si="8"/>
        <v>－</v>
      </c>
      <c r="J8" s="79"/>
      <c r="K8" s="63"/>
      <c r="L8" s="61"/>
      <c r="M8" s="62"/>
      <c r="N8" s="79" t="str">
        <f t="shared" ref="N8:N9" si="9">IF(L8="","－",IF(L8&gt;O8,"○",IF(L8&lt;O8,"●",IF(L8=O8,"△"))))</f>
        <v>－</v>
      </c>
      <c r="O8" s="79"/>
      <c r="P8" s="63"/>
      <c r="Q8" s="70"/>
      <c r="R8" s="31"/>
      <c r="S8" s="71"/>
      <c r="T8" s="72"/>
      <c r="U8" s="32"/>
      <c r="V8" s="61"/>
      <c r="W8" s="62"/>
      <c r="X8" s="79" t="str">
        <f t="shared" si="2"/>
        <v>－</v>
      </c>
      <c r="Y8" s="79"/>
      <c r="Z8" s="63"/>
      <c r="AA8" s="79" t="str">
        <f t="shared" si="3"/>
        <v/>
      </c>
      <c r="AB8" s="63"/>
      <c r="AC8" s="61" t="str">
        <f t="shared" si="4"/>
        <v/>
      </c>
      <c r="AD8" s="63"/>
      <c r="AE8" s="61"/>
      <c r="AF8" s="63"/>
      <c r="AG8" s="61"/>
      <c r="AH8" s="63"/>
      <c r="AI8" s="70" t="str">
        <f t="shared" si="5"/>
        <v/>
      </c>
      <c r="AJ8" s="32"/>
      <c r="AK8" s="80" t="str">
        <f>IF(SUM(AA8:AH8)=0,"",SUM(L8,G8,V8))</f>
        <v/>
      </c>
      <c r="AL8" s="63"/>
      <c r="AM8" s="80" t="str">
        <f>IF(SUM(AA8:AH8)=0,"",SUM(O8,J8,Y8))</f>
        <v/>
      </c>
      <c r="AN8" s="63"/>
      <c r="AO8" s="80" t="str">
        <f t="shared" si="6"/>
        <v/>
      </c>
      <c r="AP8" s="63"/>
      <c r="AQ8" s="73" t="str">
        <f>IF(SUM(AA6:AH9)=0,"",RANK(BF8,$BF$6:$BJ$9))</f>
        <v/>
      </c>
      <c r="AR8" s="32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F8" s="75" t="str">
        <f t="shared" si="7"/>
        <v>10</v>
      </c>
      <c r="BK8" s="68"/>
      <c r="BL8" s="76"/>
      <c r="BR8" s="77"/>
      <c r="BT8" s="77"/>
      <c r="BV8" s="77"/>
      <c r="BX8" s="77"/>
      <c r="BZ8" s="10"/>
    </row>
    <row r="9" ht="34.5" customHeight="1">
      <c r="A9" s="64" t="str">
        <f>'大会組合せ表'!E8</f>
        <v>ＬＵＺ零壱ＦＣ</v>
      </c>
      <c r="B9" s="62"/>
      <c r="C9" s="62"/>
      <c r="D9" s="62"/>
      <c r="E9" s="62"/>
      <c r="F9" s="63"/>
      <c r="G9" s="61"/>
      <c r="H9" s="63"/>
      <c r="I9" s="79" t="str">
        <f t="shared" si="8"/>
        <v>－</v>
      </c>
      <c r="J9" s="79"/>
      <c r="K9" s="63"/>
      <c r="L9" s="61"/>
      <c r="M9" s="62"/>
      <c r="N9" s="79" t="str">
        <f t="shared" si="9"/>
        <v>－</v>
      </c>
      <c r="O9" s="79"/>
      <c r="P9" s="63"/>
      <c r="Q9" s="61"/>
      <c r="R9" s="62"/>
      <c r="S9" s="79" t="str">
        <f>IF(Q9="","－",IF(Q9&gt;T9,"○",IF(Q9&lt;T9,"●",IF(Q9=T9,"△"))))</f>
        <v>－</v>
      </c>
      <c r="T9" s="79"/>
      <c r="U9" s="63"/>
      <c r="V9" s="70"/>
      <c r="W9" s="31"/>
      <c r="X9" s="71"/>
      <c r="Y9" s="72"/>
      <c r="Z9" s="32"/>
      <c r="AA9" s="79" t="str">
        <f t="shared" si="3"/>
        <v/>
      </c>
      <c r="AB9" s="63"/>
      <c r="AC9" s="61" t="str">
        <f t="shared" si="4"/>
        <v/>
      </c>
      <c r="AD9" s="63"/>
      <c r="AE9" s="61"/>
      <c r="AF9" s="63"/>
      <c r="AG9" s="61"/>
      <c r="AH9" s="63"/>
      <c r="AI9" s="70" t="str">
        <f t="shared" si="5"/>
        <v/>
      </c>
      <c r="AJ9" s="32"/>
      <c r="AK9" s="80" t="str">
        <f>IF(SUM(AA9:AH9)=0,"",SUM(L9,Q9,G9))</f>
        <v/>
      </c>
      <c r="AL9" s="63"/>
      <c r="AM9" s="80" t="str">
        <f>IF(SUM(AA9:AH9)=0,"",SUM(O9,T9,J9))</f>
        <v/>
      </c>
      <c r="AN9" s="63"/>
      <c r="AO9" s="80" t="str">
        <f t="shared" si="6"/>
        <v/>
      </c>
      <c r="AP9" s="63"/>
      <c r="AQ9" s="73" t="str">
        <f>IF(SUM(AA6:AH9)=0,"",RANK(BF9,$BF$6:$BJ$9))</f>
        <v/>
      </c>
      <c r="AR9" s="32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F9" s="75" t="str">
        <f t="shared" si="7"/>
        <v>10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</row>
    <row r="10" ht="24.0" customHeight="1">
      <c r="A10" s="81"/>
      <c r="B10" s="54"/>
      <c r="C10" s="54"/>
      <c r="D10" s="54"/>
      <c r="E10" s="54"/>
      <c r="F10" s="55"/>
      <c r="G10" s="55"/>
      <c r="H10" s="55"/>
      <c r="I10" s="55"/>
      <c r="J10" s="55"/>
      <c r="K10" s="55"/>
      <c r="L10" s="55"/>
      <c r="M10" s="55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</row>
    <row r="11" ht="24.0" customHeight="1">
      <c r="A11" s="58" t="s">
        <v>51</v>
      </c>
      <c r="B11" s="31"/>
      <c r="C11" s="31"/>
      <c r="D11" s="31"/>
      <c r="E11" s="31"/>
      <c r="F11" s="31"/>
      <c r="G11" s="59"/>
      <c r="H11" s="59"/>
      <c r="I11" s="59"/>
      <c r="J11" s="59"/>
      <c r="K11" s="59"/>
      <c r="L11" s="59"/>
      <c r="M11" s="59"/>
      <c r="N11" s="60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ht="34.5" customHeight="1">
      <c r="A12" s="61"/>
      <c r="B12" s="62"/>
      <c r="C12" s="62"/>
      <c r="D12" s="62"/>
      <c r="E12" s="62"/>
      <c r="F12" s="63"/>
      <c r="G12" s="64" t="str">
        <f>A13</f>
        <v>加美ＦＣＪｒ</v>
      </c>
      <c r="H12" s="62"/>
      <c r="I12" s="62"/>
      <c r="J12" s="62"/>
      <c r="K12" s="63"/>
      <c r="L12" s="64" t="str">
        <f>A14</f>
        <v>イルソーレ加東ＦＣ</v>
      </c>
      <c r="M12" s="62"/>
      <c r="N12" s="62"/>
      <c r="O12" s="62"/>
      <c r="P12" s="63"/>
      <c r="Q12" s="64" t="str">
        <f>A15</f>
        <v>加西ＦＣ</v>
      </c>
      <c r="R12" s="62"/>
      <c r="S12" s="62"/>
      <c r="T12" s="62"/>
      <c r="U12" s="63"/>
      <c r="V12" s="64" t="str">
        <f>A16</f>
        <v>小野東ＳＳＤ</v>
      </c>
      <c r="W12" s="62"/>
      <c r="X12" s="62"/>
      <c r="Y12" s="62"/>
      <c r="Z12" s="63"/>
      <c r="AA12" s="65" t="s">
        <v>42</v>
      </c>
      <c r="AB12" s="63"/>
      <c r="AC12" s="66" t="s">
        <v>43</v>
      </c>
      <c r="AD12" s="63"/>
      <c r="AE12" s="66" t="s">
        <v>44</v>
      </c>
      <c r="AF12" s="63"/>
      <c r="AG12" s="66" t="s">
        <v>45</v>
      </c>
      <c r="AH12" s="63"/>
      <c r="AI12" s="66" t="s">
        <v>46</v>
      </c>
      <c r="AJ12" s="63"/>
      <c r="AK12" s="66" t="s">
        <v>47</v>
      </c>
      <c r="AL12" s="63"/>
      <c r="AM12" s="66" t="s">
        <v>48</v>
      </c>
      <c r="AN12" s="63"/>
      <c r="AO12" s="66" t="s">
        <v>49</v>
      </c>
      <c r="AP12" s="63"/>
      <c r="AQ12" s="66" t="s">
        <v>50</v>
      </c>
      <c r="AR12" s="63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8"/>
      <c r="BE12" s="68"/>
      <c r="BF12" s="68"/>
      <c r="BG12" s="68"/>
      <c r="BH12" s="68"/>
      <c r="BI12" s="68"/>
      <c r="BJ12" s="68"/>
      <c r="BK12" s="68"/>
      <c r="BL12" s="69"/>
      <c r="BR12" s="69"/>
      <c r="BT12" s="69"/>
      <c r="BV12" s="69"/>
      <c r="BX12" s="69"/>
      <c r="BZ12" s="69"/>
    </row>
    <row r="13" ht="34.5" customHeight="1">
      <c r="A13" s="64" t="str">
        <f>'大会組合せ表'!G8</f>
        <v>加美ＦＣＪｒ</v>
      </c>
      <c r="B13" s="62"/>
      <c r="C13" s="62"/>
      <c r="D13" s="62"/>
      <c r="E13" s="62"/>
      <c r="F13" s="63"/>
      <c r="G13" s="70"/>
      <c r="H13" s="31"/>
      <c r="I13" s="71"/>
      <c r="J13" s="72"/>
      <c r="K13" s="32"/>
      <c r="L13" s="70"/>
      <c r="M13" s="31"/>
      <c r="N13" s="72" t="str">
        <f>IF(L13="","－",IF(L13&gt;O13,"○",IF(L13&lt;O13,"●",IF(L13=O13,"△"))))</f>
        <v>－</v>
      </c>
      <c r="O13" s="72"/>
      <c r="P13" s="32"/>
      <c r="Q13" s="70"/>
      <c r="R13" s="31"/>
      <c r="S13" s="72" t="str">
        <f t="shared" ref="S13:S14" si="10">IF(Q13="","－",IF(Q13&gt;T13,"○",IF(Q13&lt;T13,"●",IF(Q13=T13,"△"))))</f>
        <v>－</v>
      </c>
      <c r="T13" s="72"/>
      <c r="U13" s="32"/>
      <c r="V13" s="70"/>
      <c r="W13" s="31"/>
      <c r="X13" s="72" t="str">
        <f t="shared" ref="X13:X15" si="11">IF(V13="","－",IF(V13&gt;Y13,"○",IF(V13&lt;Y13,"●",IF(V13=Y13,"△"))))</f>
        <v>－</v>
      </c>
      <c r="Y13" s="72"/>
      <c r="Z13" s="32"/>
      <c r="AA13" s="72" t="str">
        <f t="shared" ref="AA13:AA16" si="12">IF(SUM(G13:Z13)=0,"",COUNTIF(G13:Z13,"○"))</f>
        <v/>
      </c>
      <c r="AB13" s="32"/>
      <c r="AC13" s="70" t="str">
        <f t="shared" ref="AC13:AC16" si="13">IF(SUM(G13:Z13)=0,"",COUNTIF(G13:Z13,"●"))</f>
        <v/>
      </c>
      <c r="AD13" s="32"/>
      <c r="AE13" s="61"/>
      <c r="AF13" s="63"/>
      <c r="AG13" s="61"/>
      <c r="AH13" s="63"/>
      <c r="AI13" s="70" t="str">
        <f t="shared" ref="AI13:AI16" si="14">IF(SUM(AA13:AH13)=0,"",AA13*3+AG13*1+AE13*2)</f>
        <v/>
      </c>
      <c r="AJ13" s="32"/>
      <c r="AK13" s="73" t="str">
        <f>IF(SUM(AA13:AH13)=0,"",SUM(L13,Q13,V13))</f>
        <v/>
      </c>
      <c r="AL13" s="32"/>
      <c r="AM13" s="73" t="str">
        <f>IF(SUM(AA13:AH13)=0,"",SUM(O13,T13,Y13))</f>
        <v/>
      </c>
      <c r="AN13" s="32"/>
      <c r="AO13" s="73" t="str">
        <f t="shared" ref="AO13:AO16" si="15">IF(AK13="","",AK13-AM13)</f>
        <v/>
      </c>
      <c r="AP13" s="32"/>
      <c r="AQ13" s="73" t="str">
        <f>IF(SUM(AA13:AH16)=0,"",RANK(BF13,$BF$13:$BJ$16))</f>
        <v/>
      </c>
      <c r="AR13" s="32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F13" s="75" t="str">
        <f t="shared" ref="BF13:BF16" si="16">IF(SUM(AA13:AH13)=0,10,AI13*1000000+AO13*1000+AK13+10)</f>
        <v>10</v>
      </c>
      <c r="BK13" s="68"/>
      <c r="BL13" s="76"/>
      <c r="BR13" s="77"/>
      <c r="BT13" s="77"/>
      <c r="BV13" s="77"/>
      <c r="BX13" s="77"/>
      <c r="BZ13" s="10"/>
    </row>
    <row r="14" ht="34.5" customHeight="1">
      <c r="A14" s="64" t="str">
        <f>'大会組合せ表'!G10</f>
        <v>イルソーレ加東ＦＣ</v>
      </c>
      <c r="B14" s="62"/>
      <c r="C14" s="62"/>
      <c r="D14" s="62"/>
      <c r="E14" s="62"/>
      <c r="F14" s="63"/>
      <c r="G14" s="61"/>
      <c r="H14" s="62"/>
      <c r="I14" s="78" t="str">
        <f t="shared" ref="I14:I16" si="17">IF(G14="","－",IF(G14&gt;J14,"○",IF(G14&lt;J14,"●",IF(G14=J14,"△"))))</f>
        <v>－</v>
      </c>
      <c r="J14" s="79"/>
      <c r="K14" s="63"/>
      <c r="L14" s="70"/>
      <c r="M14" s="31"/>
      <c r="N14" s="71"/>
      <c r="O14" s="72"/>
      <c r="P14" s="32"/>
      <c r="Q14" s="61"/>
      <c r="R14" s="62"/>
      <c r="S14" s="79" t="str">
        <f t="shared" si="10"/>
        <v>－</v>
      </c>
      <c r="T14" s="79"/>
      <c r="U14" s="63"/>
      <c r="V14" s="61"/>
      <c r="W14" s="62"/>
      <c r="X14" s="79" t="str">
        <f t="shared" si="11"/>
        <v>－</v>
      </c>
      <c r="Y14" s="79"/>
      <c r="Z14" s="63"/>
      <c r="AA14" s="79" t="str">
        <f t="shared" si="12"/>
        <v/>
      </c>
      <c r="AB14" s="63"/>
      <c r="AC14" s="61" t="str">
        <f t="shared" si="13"/>
        <v/>
      </c>
      <c r="AD14" s="63"/>
      <c r="AE14" s="61"/>
      <c r="AF14" s="63"/>
      <c r="AG14" s="61"/>
      <c r="AH14" s="63"/>
      <c r="AI14" s="70" t="str">
        <f t="shared" si="14"/>
        <v/>
      </c>
      <c r="AJ14" s="32"/>
      <c r="AK14" s="80" t="str">
        <f>IF(SUM(AA14:AH14)=0,"",SUM(G14,Q14,V14))</f>
        <v/>
      </c>
      <c r="AL14" s="63"/>
      <c r="AM14" s="80" t="str">
        <f>IF(SUM(AA14:AH14)=0,"",SUM(J14,T14,Y14))</f>
        <v/>
      </c>
      <c r="AN14" s="63"/>
      <c r="AO14" s="80" t="str">
        <f t="shared" si="15"/>
        <v/>
      </c>
      <c r="AP14" s="63"/>
      <c r="AQ14" s="73" t="str">
        <f>IF(SUM(AA13:AH16)=0,"",RANK(BF14,$BF$13:$BJ$16))</f>
        <v/>
      </c>
      <c r="AR14" s="32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F14" s="75" t="str">
        <f t="shared" si="16"/>
        <v>10</v>
      </c>
      <c r="BK14" s="68"/>
      <c r="BL14" s="76"/>
      <c r="BR14" s="77"/>
      <c r="BT14" s="77"/>
      <c r="BV14" s="77"/>
      <c r="BX14" s="77"/>
      <c r="BZ14" s="10"/>
    </row>
    <row r="15" ht="34.5" customHeight="1">
      <c r="A15" s="64" t="str">
        <f>'大会組合せ表'!J10</f>
        <v>加西ＦＣ</v>
      </c>
      <c r="B15" s="62"/>
      <c r="C15" s="62"/>
      <c r="D15" s="62"/>
      <c r="E15" s="62"/>
      <c r="F15" s="63"/>
      <c r="G15" s="61"/>
      <c r="H15" s="62"/>
      <c r="I15" s="79" t="str">
        <f t="shared" si="17"/>
        <v>－</v>
      </c>
      <c r="J15" s="79"/>
      <c r="K15" s="63"/>
      <c r="L15" s="61"/>
      <c r="M15" s="62"/>
      <c r="N15" s="79" t="str">
        <f t="shared" ref="N15:N16" si="18">IF(L15="","－",IF(L15&gt;O15,"○",IF(L15&lt;O15,"●",IF(L15=O15,"△"))))</f>
        <v>－</v>
      </c>
      <c r="O15" s="79"/>
      <c r="P15" s="63"/>
      <c r="Q15" s="70"/>
      <c r="R15" s="31"/>
      <c r="S15" s="71"/>
      <c r="T15" s="72"/>
      <c r="U15" s="32"/>
      <c r="V15" s="61"/>
      <c r="W15" s="62"/>
      <c r="X15" s="79" t="str">
        <f t="shared" si="11"/>
        <v>－</v>
      </c>
      <c r="Y15" s="79"/>
      <c r="Z15" s="63"/>
      <c r="AA15" s="79" t="str">
        <f t="shared" si="12"/>
        <v/>
      </c>
      <c r="AB15" s="63"/>
      <c r="AC15" s="61" t="str">
        <f t="shared" si="13"/>
        <v/>
      </c>
      <c r="AD15" s="63"/>
      <c r="AE15" s="61"/>
      <c r="AF15" s="63"/>
      <c r="AG15" s="61"/>
      <c r="AH15" s="63"/>
      <c r="AI15" s="70" t="str">
        <f t="shared" si="14"/>
        <v/>
      </c>
      <c r="AJ15" s="32"/>
      <c r="AK15" s="80" t="str">
        <f>IF(SUM(AA15:AH15)=0,"",SUM(L15,G15,V15))</f>
        <v/>
      </c>
      <c r="AL15" s="63"/>
      <c r="AM15" s="80" t="str">
        <f>IF(SUM(AA15:AH15)=0,"",SUM(O15,J15,Y15))</f>
        <v/>
      </c>
      <c r="AN15" s="63"/>
      <c r="AO15" s="80" t="str">
        <f t="shared" si="15"/>
        <v/>
      </c>
      <c r="AP15" s="63"/>
      <c r="AQ15" s="73" t="str">
        <f>IF(SUM(AA13:AH16)=0,"",RANK(BF15,$BF$13:$BJ$16))</f>
        <v/>
      </c>
      <c r="AR15" s="32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F15" s="75" t="str">
        <f t="shared" si="16"/>
        <v>10</v>
      </c>
      <c r="BK15" s="68"/>
      <c r="BL15" s="76"/>
      <c r="BR15" s="77"/>
      <c r="BT15" s="77"/>
      <c r="BV15" s="77"/>
      <c r="BX15" s="77"/>
      <c r="BZ15" s="10"/>
    </row>
    <row r="16" ht="34.5" customHeight="1">
      <c r="A16" s="64" t="str">
        <f>'大会組合せ表'!J8</f>
        <v>小野東ＳＳＤ</v>
      </c>
      <c r="B16" s="62"/>
      <c r="C16" s="62"/>
      <c r="D16" s="62"/>
      <c r="E16" s="62"/>
      <c r="F16" s="63"/>
      <c r="G16" s="61"/>
      <c r="H16" s="63"/>
      <c r="I16" s="79" t="str">
        <f t="shared" si="17"/>
        <v>－</v>
      </c>
      <c r="J16" s="79"/>
      <c r="K16" s="63"/>
      <c r="L16" s="61"/>
      <c r="M16" s="62"/>
      <c r="N16" s="79" t="str">
        <f t="shared" si="18"/>
        <v>－</v>
      </c>
      <c r="O16" s="79"/>
      <c r="P16" s="63"/>
      <c r="Q16" s="61"/>
      <c r="R16" s="62"/>
      <c r="S16" s="79" t="str">
        <f>IF(Q16="","－",IF(Q16&gt;T16,"○",IF(Q16&lt;T16,"●",IF(Q16=T16,"△"))))</f>
        <v>－</v>
      </c>
      <c r="T16" s="79"/>
      <c r="U16" s="63"/>
      <c r="V16" s="70"/>
      <c r="W16" s="31"/>
      <c r="X16" s="71"/>
      <c r="Y16" s="72"/>
      <c r="Z16" s="32"/>
      <c r="AA16" s="79" t="str">
        <f t="shared" si="12"/>
        <v/>
      </c>
      <c r="AB16" s="63"/>
      <c r="AC16" s="61" t="str">
        <f t="shared" si="13"/>
        <v/>
      </c>
      <c r="AD16" s="63"/>
      <c r="AE16" s="61"/>
      <c r="AF16" s="63"/>
      <c r="AG16" s="61"/>
      <c r="AH16" s="63"/>
      <c r="AI16" s="70" t="str">
        <f t="shared" si="14"/>
        <v/>
      </c>
      <c r="AJ16" s="32"/>
      <c r="AK16" s="80" t="str">
        <f>IF(SUM(AA16:AH16)=0,"",SUM(L16,Q16,G16))</f>
        <v/>
      </c>
      <c r="AL16" s="63"/>
      <c r="AM16" s="80" t="str">
        <f>IF(SUM(AA16:AH16)=0,"",SUM(O16,T16,J16))</f>
        <v/>
      </c>
      <c r="AN16" s="63"/>
      <c r="AO16" s="80" t="str">
        <f t="shared" si="15"/>
        <v/>
      </c>
      <c r="AP16" s="63"/>
      <c r="AQ16" s="73" t="str">
        <f>IF(SUM(AA13:AH16)=0,"",RANK(BF16,$BF$13:$BJ$16))</f>
        <v/>
      </c>
      <c r="AR16" s="32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F16" s="75" t="str">
        <f t="shared" si="16"/>
        <v>10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</row>
    <row r="17" ht="24.0" customHeight="1">
      <c r="A17" s="81"/>
      <c r="B17" s="82"/>
      <c r="C17" s="82"/>
      <c r="D17" s="82"/>
      <c r="E17" s="82"/>
      <c r="F17" s="55"/>
      <c r="G17" s="55"/>
      <c r="H17" s="55"/>
      <c r="I17" s="55"/>
      <c r="J17" s="55"/>
      <c r="K17" s="55"/>
      <c r="L17" s="55"/>
      <c r="M17" s="55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</row>
    <row r="18" ht="24.0" customHeight="1">
      <c r="A18" s="58" t="s">
        <v>52</v>
      </c>
      <c r="B18" s="31"/>
      <c r="C18" s="31"/>
      <c r="D18" s="31"/>
      <c r="E18" s="31"/>
      <c r="F18" s="31"/>
      <c r="G18" s="59"/>
      <c r="H18" s="59"/>
      <c r="I18" s="59"/>
      <c r="J18" s="59"/>
      <c r="K18" s="59"/>
      <c r="L18" s="59"/>
      <c r="M18" s="60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</row>
    <row r="19" ht="34.5" customHeight="1">
      <c r="A19" s="61"/>
      <c r="B19" s="62"/>
      <c r="C19" s="62"/>
      <c r="D19" s="62"/>
      <c r="E19" s="62"/>
      <c r="F19" s="63"/>
      <c r="G19" s="64" t="str">
        <f>A20</f>
        <v>西脇ＦＣ</v>
      </c>
      <c r="H19" s="62"/>
      <c r="I19" s="62"/>
      <c r="J19" s="62"/>
      <c r="K19" s="63"/>
      <c r="L19" s="64" t="str">
        <f>A21</f>
        <v>ヴィリッキーニＳＣ</v>
      </c>
      <c r="M19" s="62"/>
      <c r="N19" s="62"/>
      <c r="O19" s="62"/>
      <c r="P19" s="63"/>
      <c r="Q19" s="64" t="str">
        <f>A22</f>
        <v>ジンガ三木ＳＣ</v>
      </c>
      <c r="R19" s="62"/>
      <c r="S19" s="62"/>
      <c r="T19" s="62"/>
      <c r="U19" s="63"/>
      <c r="V19" s="64" t="str">
        <f>A23</f>
        <v>小野ＦＣ</v>
      </c>
      <c r="W19" s="62"/>
      <c r="X19" s="62"/>
      <c r="Y19" s="62"/>
      <c r="Z19" s="63"/>
      <c r="AA19" s="65" t="s">
        <v>42</v>
      </c>
      <c r="AB19" s="63"/>
      <c r="AC19" s="66" t="s">
        <v>43</v>
      </c>
      <c r="AD19" s="63"/>
      <c r="AE19" s="66" t="s">
        <v>44</v>
      </c>
      <c r="AF19" s="63"/>
      <c r="AG19" s="66" t="s">
        <v>45</v>
      </c>
      <c r="AH19" s="63"/>
      <c r="AI19" s="66" t="s">
        <v>46</v>
      </c>
      <c r="AJ19" s="63"/>
      <c r="AK19" s="66" t="s">
        <v>47</v>
      </c>
      <c r="AL19" s="63"/>
      <c r="AM19" s="66" t="s">
        <v>48</v>
      </c>
      <c r="AN19" s="63"/>
      <c r="AO19" s="66" t="s">
        <v>49</v>
      </c>
      <c r="AP19" s="63"/>
      <c r="AQ19" s="66" t="s">
        <v>50</v>
      </c>
      <c r="AR19" s="63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8"/>
      <c r="BE19" s="68"/>
      <c r="BF19" s="68"/>
      <c r="BG19" s="68"/>
      <c r="BH19" s="68"/>
      <c r="BI19" s="68"/>
      <c r="BJ19" s="68"/>
      <c r="BK19" s="68"/>
      <c r="BL19" s="69"/>
      <c r="BR19" s="69"/>
      <c r="BT19" s="69"/>
      <c r="BV19" s="69"/>
      <c r="BX19" s="69"/>
      <c r="BZ19" s="69"/>
    </row>
    <row r="20" ht="34.5" customHeight="1">
      <c r="A20" s="64" t="str">
        <f>'大会組合せ表'!B15</f>
        <v>西脇ＦＣ</v>
      </c>
      <c r="B20" s="62"/>
      <c r="C20" s="62"/>
      <c r="D20" s="62"/>
      <c r="E20" s="62"/>
      <c r="F20" s="63"/>
      <c r="G20" s="70"/>
      <c r="H20" s="31"/>
      <c r="I20" s="71"/>
      <c r="J20" s="72"/>
      <c r="K20" s="32"/>
      <c r="L20" s="70"/>
      <c r="M20" s="31"/>
      <c r="N20" s="72" t="str">
        <f>IF(L20="","－",IF(L20&gt;O20,"○",IF(L20&lt;O20,"●",IF(L20=O20,"△"))))</f>
        <v>－</v>
      </c>
      <c r="O20" s="72"/>
      <c r="P20" s="32"/>
      <c r="Q20" s="70"/>
      <c r="R20" s="31"/>
      <c r="S20" s="72" t="str">
        <f t="shared" ref="S20:S21" si="19">IF(Q20="","－",IF(Q20&gt;T20,"○",IF(Q20&lt;T20,"●",IF(Q20=T20,"△"))))</f>
        <v>－</v>
      </c>
      <c r="T20" s="72"/>
      <c r="U20" s="32"/>
      <c r="V20" s="70"/>
      <c r="W20" s="31"/>
      <c r="X20" s="72" t="str">
        <f t="shared" ref="X20:X22" si="20">IF(V20="","－",IF(V20&gt;Y20,"○",IF(V20&lt;Y20,"●",IF(V20=Y20,"△"))))</f>
        <v>－</v>
      </c>
      <c r="Y20" s="72"/>
      <c r="Z20" s="32"/>
      <c r="AA20" s="72" t="str">
        <f t="shared" ref="AA20:AA23" si="21">IF(SUM(G20:Z20)=0,"",COUNTIF(G20:Z20,"○"))</f>
        <v/>
      </c>
      <c r="AB20" s="32"/>
      <c r="AC20" s="70" t="str">
        <f t="shared" ref="AC20:AC23" si="22">IF(SUM(G20:Z20)=0,"",COUNTIF(G20:Z20,"●"))</f>
        <v/>
      </c>
      <c r="AD20" s="32"/>
      <c r="AE20" s="61"/>
      <c r="AF20" s="63"/>
      <c r="AG20" s="61"/>
      <c r="AH20" s="63"/>
      <c r="AI20" s="70" t="str">
        <f t="shared" ref="AI20:AI23" si="23">IF(SUM(AA20:AH20)=0,"",AA20*3+AG20*1+AE20*2)</f>
        <v/>
      </c>
      <c r="AJ20" s="32"/>
      <c r="AK20" s="73" t="str">
        <f>IF(SUM(AA20:AH20)=0,"",SUM(L20,Q20,V20))</f>
        <v/>
      </c>
      <c r="AL20" s="32"/>
      <c r="AM20" s="73" t="str">
        <f>IF(SUM(AA20:AH20)=0,"",SUM(O20,T20,Y20))</f>
        <v/>
      </c>
      <c r="AN20" s="32"/>
      <c r="AO20" s="73" t="str">
        <f t="shared" ref="AO20:AO23" si="24">IF(AK20="","",AK20-AM20)</f>
        <v/>
      </c>
      <c r="AP20" s="32"/>
      <c r="AQ20" s="73" t="str">
        <f>IF(SUM(AA20:AH23)=0,"",RANK(BF20,$BF$20:$BJ$23))</f>
        <v/>
      </c>
      <c r="AR20" s="32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F20" s="75" t="str">
        <f t="shared" ref="BF20:BF23" si="25">IF(SUM(AA20:AH20)=0,10,AI20*1000000+AO20*1000+AK20+10)</f>
        <v>10</v>
      </c>
      <c r="BK20" s="68"/>
      <c r="BL20" s="76"/>
      <c r="BR20" s="77"/>
      <c r="BT20" s="77"/>
      <c r="BV20" s="77"/>
      <c r="BX20" s="77"/>
      <c r="BZ20" s="10"/>
    </row>
    <row r="21" ht="34.5" customHeight="1">
      <c r="A21" s="64" t="str">
        <f>'大会組合せ表'!B17</f>
        <v>ヴィリッキーニＳＣ</v>
      </c>
      <c r="B21" s="62"/>
      <c r="C21" s="62"/>
      <c r="D21" s="62"/>
      <c r="E21" s="62"/>
      <c r="F21" s="63"/>
      <c r="G21" s="61"/>
      <c r="H21" s="62"/>
      <c r="I21" s="78" t="str">
        <f t="shared" ref="I21:I23" si="26">IF(G21="","－",IF(G21&gt;J21,"○",IF(G21&lt;J21,"●",IF(G21=J21,"△"))))</f>
        <v>－</v>
      </c>
      <c r="J21" s="79"/>
      <c r="K21" s="63"/>
      <c r="L21" s="70"/>
      <c r="M21" s="31"/>
      <c r="N21" s="71"/>
      <c r="O21" s="72"/>
      <c r="P21" s="32"/>
      <c r="Q21" s="61"/>
      <c r="R21" s="62"/>
      <c r="S21" s="79" t="str">
        <f t="shared" si="19"/>
        <v>－</v>
      </c>
      <c r="T21" s="79"/>
      <c r="U21" s="63"/>
      <c r="V21" s="61"/>
      <c r="W21" s="62"/>
      <c r="X21" s="79" t="str">
        <f t="shared" si="20"/>
        <v>－</v>
      </c>
      <c r="Y21" s="79"/>
      <c r="Z21" s="63"/>
      <c r="AA21" s="79" t="str">
        <f t="shared" si="21"/>
        <v/>
      </c>
      <c r="AB21" s="63"/>
      <c r="AC21" s="61" t="str">
        <f t="shared" si="22"/>
        <v/>
      </c>
      <c r="AD21" s="63"/>
      <c r="AE21" s="61"/>
      <c r="AF21" s="63"/>
      <c r="AG21" s="61"/>
      <c r="AH21" s="63"/>
      <c r="AI21" s="70" t="str">
        <f t="shared" si="23"/>
        <v/>
      </c>
      <c r="AJ21" s="32"/>
      <c r="AK21" s="80" t="str">
        <f>IF(SUM(AA21:AH21)=0,"",SUM(G21,Q21,V21))</f>
        <v/>
      </c>
      <c r="AL21" s="63"/>
      <c r="AM21" s="80" t="str">
        <f>IF(SUM(AA21:AH21)=0,"",SUM(J21,T21,Y21))</f>
        <v/>
      </c>
      <c r="AN21" s="63"/>
      <c r="AO21" s="80" t="str">
        <f t="shared" si="24"/>
        <v/>
      </c>
      <c r="AP21" s="63"/>
      <c r="AQ21" s="73" t="str">
        <f>IF(SUM(AA20:AH23)=0,"",RANK(BF21,$BF$20:$BJ$23))</f>
        <v/>
      </c>
      <c r="AR21" s="32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F21" s="75" t="str">
        <f t="shared" si="25"/>
        <v>10</v>
      </c>
      <c r="BK21" s="68"/>
      <c r="BL21" s="76"/>
      <c r="BR21" s="77"/>
      <c r="BT21" s="77"/>
      <c r="BV21" s="77"/>
      <c r="BX21" s="77"/>
      <c r="BZ21" s="10"/>
    </row>
    <row r="22" ht="34.5" customHeight="1">
      <c r="A22" s="64" t="str">
        <f>'大会組合せ表'!E17</f>
        <v>ジンガ三木ＳＣ</v>
      </c>
      <c r="B22" s="62"/>
      <c r="C22" s="62"/>
      <c r="D22" s="62"/>
      <c r="E22" s="62"/>
      <c r="F22" s="63"/>
      <c r="G22" s="61"/>
      <c r="H22" s="62"/>
      <c r="I22" s="79" t="str">
        <f t="shared" si="26"/>
        <v>－</v>
      </c>
      <c r="J22" s="79"/>
      <c r="K22" s="63"/>
      <c r="L22" s="61"/>
      <c r="M22" s="62"/>
      <c r="N22" s="79" t="str">
        <f t="shared" ref="N22:N23" si="27">IF(L22="","－",IF(L22&gt;O22,"○",IF(L22&lt;O22,"●",IF(L22=O22,"△"))))</f>
        <v>－</v>
      </c>
      <c r="O22" s="79"/>
      <c r="P22" s="63"/>
      <c r="Q22" s="70"/>
      <c r="R22" s="31"/>
      <c r="S22" s="71"/>
      <c r="T22" s="72"/>
      <c r="U22" s="32"/>
      <c r="V22" s="61"/>
      <c r="W22" s="62"/>
      <c r="X22" s="79" t="str">
        <f t="shared" si="20"/>
        <v>－</v>
      </c>
      <c r="Y22" s="79"/>
      <c r="Z22" s="63"/>
      <c r="AA22" s="79" t="str">
        <f t="shared" si="21"/>
        <v/>
      </c>
      <c r="AB22" s="63"/>
      <c r="AC22" s="61" t="str">
        <f t="shared" si="22"/>
        <v/>
      </c>
      <c r="AD22" s="63"/>
      <c r="AE22" s="61"/>
      <c r="AF22" s="63"/>
      <c r="AG22" s="61"/>
      <c r="AH22" s="63"/>
      <c r="AI22" s="70" t="str">
        <f t="shared" si="23"/>
        <v/>
      </c>
      <c r="AJ22" s="32"/>
      <c r="AK22" s="80" t="str">
        <f>IF(SUM(AA22:AH22)=0,"",SUM(L22,G22,V22))</f>
        <v/>
      </c>
      <c r="AL22" s="63"/>
      <c r="AM22" s="80" t="str">
        <f>IF(SUM(AA22:AH22)=0,"",SUM(O22,J22,Y22))</f>
        <v/>
      </c>
      <c r="AN22" s="63"/>
      <c r="AO22" s="80" t="str">
        <f t="shared" si="24"/>
        <v/>
      </c>
      <c r="AP22" s="63"/>
      <c r="AQ22" s="73" t="str">
        <f>IF(SUM(AA20:AH23)=0,"",RANK(BF22,$BF$20:$BJ$23))</f>
        <v/>
      </c>
      <c r="AR22" s="32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F22" s="75" t="str">
        <f t="shared" si="25"/>
        <v>10</v>
      </c>
      <c r="BK22" s="68"/>
      <c r="BL22" s="76"/>
      <c r="BR22" s="77"/>
      <c r="BT22" s="77"/>
      <c r="BV22" s="77"/>
      <c r="BX22" s="77"/>
      <c r="BZ22" s="10"/>
    </row>
    <row r="23" ht="34.5" customHeight="1">
      <c r="A23" s="64" t="str">
        <f>'大会組合せ表'!E15</f>
        <v>小野ＦＣ</v>
      </c>
      <c r="B23" s="62"/>
      <c r="C23" s="62"/>
      <c r="D23" s="62"/>
      <c r="E23" s="62"/>
      <c r="F23" s="63"/>
      <c r="G23" s="61"/>
      <c r="H23" s="63"/>
      <c r="I23" s="79" t="str">
        <f t="shared" si="26"/>
        <v>－</v>
      </c>
      <c r="J23" s="79"/>
      <c r="K23" s="63"/>
      <c r="L23" s="61"/>
      <c r="M23" s="62"/>
      <c r="N23" s="79" t="str">
        <f t="shared" si="27"/>
        <v>－</v>
      </c>
      <c r="O23" s="79"/>
      <c r="P23" s="63"/>
      <c r="Q23" s="61"/>
      <c r="R23" s="62"/>
      <c r="S23" s="79" t="str">
        <f>IF(Q23="","－",IF(Q23&gt;T23,"○",IF(Q23&lt;T23,"●",IF(Q23=T23,"△"))))</f>
        <v>－</v>
      </c>
      <c r="T23" s="79"/>
      <c r="U23" s="63"/>
      <c r="V23" s="70"/>
      <c r="W23" s="31"/>
      <c r="X23" s="71"/>
      <c r="Y23" s="72"/>
      <c r="Z23" s="32"/>
      <c r="AA23" s="79" t="str">
        <f t="shared" si="21"/>
        <v/>
      </c>
      <c r="AB23" s="63"/>
      <c r="AC23" s="61" t="str">
        <f t="shared" si="22"/>
        <v/>
      </c>
      <c r="AD23" s="63"/>
      <c r="AE23" s="61"/>
      <c r="AF23" s="63"/>
      <c r="AG23" s="61"/>
      <c r="AH23" s="63"/>
      <c r="AI23" s="70" t="str">
        <f t="shared" si="23"/>
        <v/>
      </c>
      <c r="AJ23" s="32"/>
      <c r="AK23" s="80" t="str">
        <f>IF(SUM(AA23:AH23)=0,"",SUM(L23,Q23,G23))</f>
        <v/>
      </c>
      <c r="AL23" s="63"/>
      <c r="AM23" s="80" t="str">
        <f>IF(SUM(AA23:AH23)=0,"",SUM(O23,T23,J23))</f>
        <v/>
      </c>
      <c r="AN23" s="63"/>
      <c r="AO23" s="80" t="str">
        <f t="shared" si="24"/>
        <v/>
      </c>
      <c r="AP23" s="63"/>
      <c r="AQ23" s="73" t="str">
        <f>IF(SUM(AA20:AH23)=0,"",RANK(BF23,$BF$20:$BJ$23))</f>
        <v/>
      </c>
      <c r="AR23" s="32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F23" s="75" t="str">
        <f t="shared" si="25"/>
        <v>10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</row>
    <row r="24" ht="24.0" customHeight="1">
      <c r="A24" s="81"/>
      <c r="B24" s="82"/>
      <c r="C24" s="82"/>
      <c r="D24" s="82"/>
      <c r="E24" s="55"/>
      <c r="F24" s="55"/>
      <c r="G24" s="55"/>
      <c r="H24" s="55"/>
      <c r="I24" s="55"/>
      <c r="J24" s="55"/>
      <c r="K24" s="55"/>
      <c r="L24" s="55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</row>
    <row r="25" ht="24.0" customHeight="1">
      <c r="A25" s="58" t="s">
        <v>53</v>
      </c>
      <c r="B25" s="31"/>
      <c r="C25" s="31"/>
      <c r="D25" s="31"/>
      <c r="E25" s="31"/>
      <c r="F25" s="31"/>
      <c r="G25" s="59"/>
      <c r="H25" s="59"/>
      <c r="I25" s="59"/>
      <c r="J25" s="59"/>
      <c r="K25" s="59"/>
      <c r="L25" s="59"/>
      <c r="M25" s="60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</row>
    <row r="26" ht="34.5" customHeight="1">
      <c r="A26" s="61"/>
      <c r="B26" s="62"/>
      <c r="C26" s="62"/>
      <c r="D26" s="62"/>
      <c r="E26" s="62"/>
      <c r="F26" s="63"/>
      <c r="G26" s="64" t="str">
        <f>A27</f>
        <v>社ＦＣＪｒ</v>
      </c>
      <c r="H26" s="62"/>
      <c r="I26" s="62"/>
      <c r="J26" s="62"/>
      <c r="K26" s="63"/>
      <c r="L26" s="64" t="str">
        <f>A28</f>
        <v>Ｍ．ＳＥＲＩＯ．ＦＣ</v>
      </c>
      <c r="M26" s="62"/>
      <c r="N26" s="62"/>
      <c r="O26" s="62"/>
      <c r="P26" s="63"/>
      <c r="Q26" s="64" t="str">
        <f>A29</f>
        <v>日野ＦＣ</v>
      </c>
      <c r="R26" s="62"/>
      <c r="S26" s="62"/>
      <c r="T26" s="62"/>
      <c r="U26" s="63"/>
      <c r="V26" s="83" t="str">
        <f>A30</f>
        <v/>
      </c>
      <c r="W26" s="62"/>
      <c r="X26" s="62"/>
      <c r="Y26" s="62"/>
      <c r="Z26" s="63"/>
      <c r="AA26" s="65" t="s">
        <v>42</v>
      </c>
      <c r="AB26" s="63"/>
      <c r="AC26" s="66" t="s">
        <v>43</v>
      </c>
      <c r="AD26" s="63"/>
      <c r="AE26" s="66" t="s">
        <v>44</v>
      </c>
      <c r="AF26" s="63"/>
      <c r="AG26" s="66" t="s">
        <v>45</v>
      </c>
      <c r="AH26" s="63"/>
      <c r="AI26" s="66" t="s">
        <v>46</v>
      </c>
      <c r="AJ26" s="63"/>
      <c r="AK26" s="66" t="s">
        <v>47</v>
      </c>
      <c r="AL26" s="63"/>
      <c r="AM26" s="66" t="s">
        <v>48</v>
      </c>
      <c r="AN26" s="63"/>
      <c r="AO26" s="66" t="s">
        <v>49</v>
      </c>
      <c r="AP26" s="63"/>
      <c r="AQ26" s="66" t="s">
        <v>50</v>
      </c>
      <c r="AR26" s="63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8"/>
      <c r="BE26" s="68"/>
      <c r="BF26" s="68"/>
      <c r="BG26" s="68"/>
      <c r="BH26" s="68"/>
      <c r="BI26" s="68"/>
      <c r="BJ26" s="68"/>
      <c r="BK26" s="68"/>
      <c r="BL26" s="69"/>
      <c r="BR26" s="69"/>
      <c r="BT26" s="69"/>
      <c r="BV26" s="69"/>
      <c r="BX26" s="69"/>
      <c r="BZ26" s="69"/>
    </row>
    <row r="27" ht="34.5" customHeight="1">
      <c r="A27" s="64" t="str">
        <f>'大会組合せ表'!H15</f>
        <v>社ＦＣＪｒ</v>
      </c>
      <c r="B27" s="62"/>
      <c r="C27" s="62"/>
      <c r="D27" s="62"/>
      <c r="E27" s="62"/>
      <c r="F27" s="63"/>
      <c r="G27" s="70"/>
      <c r="H27" s="31"/>
      <c r="I27" s="71"/>
      <c r="J27" s="72"/>
      <c r="K27" s="32"/>
      <c r="L27" s="70"/>
      <c r="M27" s="31"/>
      <c r="N27" s="72" t="str">
        <f>IF(L27="","－",IF(L27&gt;O27,"○",IF(L27&lt;O27,"●",IF(L27=O27,"△"))))</f>
        <v>－</v>
      </c>
      <c r="O27" s="72"/>
      <c r="P27" s="32"/>
      <c r="Q27" s="70"/>
      <c r="R27" s="31"/>
      <c r="S27" s="72" t="str">
        <f t="shared" ref="S27:S28" si="28">IF(Q27="","－",IF(Q27&gt;T27,"○",IF(Q27&lt;T27,"●",IF(Q27=T27,"△"))))</f>
        <v>－</v>
      </c>
      <c r="T27" s="72"/>
      <c r="U27" s="32"/>
      <c r="V27" s="70"/>
      <c r="W27" s="31"/>
      <c r="X27" s="72" t="str">
        <f t="shared" ref="X27:X29" si="29">IF(V27="","－",IF(V27&gt;Y27,"○",IF(V27&lt;Y27,"●",IF(V27=Y27,"△"))))</f>
        <v>－</v>
      </c>
      <c r="Y27" s="72"/>
      <c r="Z27" s="32"/>
      <c r="AA27" s="72" t="str">
        <f t="shared" ref="AA27:AA30" si="30">IF(SUM(G27:Z27)=0,"",COUNTIF(G27:Z27,"○"))</f>
        <v/>
      </c>
      <c r="AB27" s="32"/>
      <c r="AC27" s="70" t="str">
        <f t="shared" ref="AC27:AC30" si="31">IF(SUM(G27:Z27)=0,"",COUNTIF(G27:Z27,"●"))</f>
        <v/>
      </c>
      <c r="AD27" s="32"/>
      <c r="AE27" s="61"/>
      <c r="AF27" s="63"/>
      <c r="AG27" s="61"/>
      <c r="AH27" s="63"/>
      <c r="AI27" s="70" t="str">
        <f t="shared" ref="AI27:AI30" si="32">IF(SUM(AA27:AH27)=0,"",AA27*3+AG27*1+AE27*2)</f>
        <v/>
      </c>
      <c r="AJ27" s="32"/>
      <c r="AK27" s="73" t="str">
        <f>IF(SUM(AA27:AH27)=0,"",SUM(L27,Q27,V27))</f>
        <v/>
      </c>
      <c r="AL27" s="32"/>
      <c r="AM27" s="73" t="str">
        <f>IF(SUM(AA27:AH27)=0,"",SUM(O27,T27,Y27))</f>
        <v/>
      </c>
      <c r="AN27" s="32"/>
      <c r="AO27" s="73" t="str">
        <f t="shared" ref="AO27:AO30" si="33">IF(AK27="","",AK27-AM27)</f>
        <v/>
      </c>
      <c r="AP27" s="32"/>
      <c r="AQ27" s="73" t="str">
        <f>IF(SUM(AA27:AH29)=0,"",RANK(BF27,$BF$27:$BJ$29))</f>
        <v/>
      </c>
      <c r="AR27" s="32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F27" s="75" t="str">
        <f t="shared" ref="BF27:BF30" si="34">IF(SUM(AA27:AH27)=0,10,AI27*1000000+AO27*1000+AK27+10)</f>
        <v>10</v>
      </c>
      <c r="BK27" s="68"/>
      <c r="BL27" s="76"/>
      <c r="BR27" s="77"/>
      <c r="BT27" s="77"/>
      <c r="BV27" s="77"/>
      <c r="BX27" s="77"/>
      <c r="BZ27" s="10"/>
    </row>
    <row r="28" ht="34.5" customHeight="1">
      <c r="A28" s="64" t="str">
        <f>'大会組合せ表'!G17</f>
        <v>Ｍ．ＳＥＲＩＯ．ＦＣ</v>
      </c>
      <c r="B28" s="62"/>
      <c r="C28" s="62"/>
      <c r="D28" s="62"/>
      <c r="E28" s="62"/>
      <c r="F28" s="63"/>
      <c r="G28" s="61"/>
      <c r="H28" s="62"/>
      <c r="I28" s="78" t="str">
        <f t="shared" ref="I28:I30" si="35">IF(G28="","－",IF(G28&gt;J28,"○",IF(G28&lt;J28,"●",IF(G28=J28,"△"))))</f>
        <v>－</v>
      </c>
      <c r="J28" s="79"/>
      <c r="K28" s="63"/>
      <c r="L28" s="70"/>
      <c r="M28" s="31"/>
      <c r="N28" s="71"/>
      <c r="O28" s="72"/>
      <c r="P28" s="32"/>
      <c r="Q28" s="61"/>
      <c r="R28" s="62"/>
      <c r="S28" s="79" t="str">
        <f t="shared" si="28"/>
        <v>－</v>
      </c>
      <c r="T28" s="79"/>
      <c r="U28" s="63"/>
      <c r="V28" s="61"/>
      <c r="W28" s="62"/>
      <c r="X28" s="79" t="str">
        <f t="shared" si="29"/>
        <v>－</v>
      </c>
      <c r="Y28" s="79"/>
      <c r="Z28" s="63"/>
      <c r="AA28" s="79" t="str">
        <f t="shared" si="30"/>
        <v/>
      </c>
      <c r="AB28" s="63"/>
      <c r="AC28" s="61" t="str">
        <f t="shared" si="31"/>
        <v/>
      </c>
      <c r="AD28" s="63"/>
      <c r="AE28" s="61"/>
      <c r="AF28" s="63"/>
      <c r="AG28" s="61"/>
      <c r="AH28" s="63"/>
      <c r="AI28" s="70" t="str">
        <f t="shared" si="32"/>
        <v/>
      </c>
      <c r="AJ28" s="32"/>
      <c r="AK28" s="80" t="str">
        <f>IF(SUM(AA28:AH28)=0,"",SUM(G28,Q28,V28))</f>
        <v/>
      </c>
      <c r="AL28" s="63"/>
      <c r="AM28" s="80" t="str">
        <f>IF(SUM(AA28:AH28)=0,"",SUM(J28,T28,Y28))</f>
        <v/>
      </c>
      <c r="AN28" s="63"/>
      <c r="AO28" s="80" t="str">
        <f t="shared" si="33"/>
        <v/>
      </c>
      <c r="AP28" s="63"/>
      <c r="AQ28" s="73" t="str">
        <f>IF(SUM(AA27:AH29)=0,"",RANK(BF28,$BF$27:$BJ$29))</f>
        <v/>
      </c>
      <c r="AR28" s="32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F28" s="75" t="str">
        <f t="shared" si="34"/>
        <v>10</v>
      </c>
      <c r="BK28" s="68"/>
      <c r="BL28" s="76"/>
      <c r="BR28" s="77"/>
      <c r="BT28" s="77"/>
      <c r="BV28" s="77"/>
      <c r="BX28" s="77"/>
      <c r="BZ28" s="10"/>
    </row>
    <row r="29" ht="34.5" customHeight="1">
      <c r="A29" s="64" t="str">
        <f>'大会組合せ表'!J17</f>
        <v>日野ＦＣ</v>
      </c>
      <c r="B29" s="62"/>
      <c r="C29" s="62"/>
      <c r="D29" s="62"/>
      <c r="E29" s="62"/>
      <c r="F29" s="63"/>
      <c r="G29" s="61"/>
      <c r="H29" s="62"/>
      <c r="I29" s="79" t="str">
        <f t="shared" si="35"/>
        <v>－</v>
      </c>
      <c r="J29" s="79"/>
      <c r="K29" s="63"/>
      <c r="L29" s="61"/>
      <c r="M29" s="62"/>
      <c r="N29" s="79" t="str">
        <f t="shared" ref="N29:N30" si="36">IF(L29="","－",IF(L29&gt;O29,"○",IF(L29&lt;O29,"●",IF(L29=O29,"△"))))</f>
        <v>－</v>
      </c>
      <c r="O29" s="79"/>
      <c r="P29" s="63"/>
      <c r="Q29" s="70"/>
      <c r="R29" s="31"/>
      <c r="S29" s="71"/>
      <c r="T29" s="72"/>
      <c r="U29" s="32"/>
      <c r="V29" s="61"/>
      <c r="W29" s="62"/>
      <c r="X29" s="79" t="str">
        <f t="shared" si="29"/>
        <v>－</v>
      </c>
      <c r="Y29" s="79"/>
      <c r="Z29" s="63"/>
      <c r="AA29" s="79" t="str">
        <f t="shared" si="30"/>
        <v/>
      </c>
      <c r="AB29" s="63"/>
      <c r="AC29" s="61" t="str">
        <f t="shared" si="31"/>
        <v/>
      </c>
      <c r="AD29" s="63"/>
      <c r="AE29" s="61"/>
      <c r="AF29" s="63"/>
      <c r="AG29" s="61"/>
      <c r="AH29" s="63"/>
      <c r="AI29" s="70" t="str">
        <f t="shared" si="32"/>
        <v/>
      </c>
      <c r="AJ29" s="32"/>
      <c r="AK29" s="80" t="str">
        <f>IF(SUM(AA29:AH29)=0,"",SUM(L29,G29,V29))</f>
        <v/>
      </c>
      <c r="AL29" s="63"/>
      <c r="AM29" s="80" t="str">
        <f>IF(SUM(AA29:AH29)=0,"",SUM(O29,J29,Y29))</f>
        <v/>
      </c>
      <c r="AN29" s="63"/>
      <c r="AO29" s="80" t="str">
        <f t="shared" si="33"/>
        <v/>
      </c>
      <c r="AP29" s="63"/>
      <c r="AQ29" s="73" t="str">
        <f>IF(SUM(AA27:AH29)=0,"",RANK(BF29,$BF$27:$BJ$29))</f>
        <v/>
      </c>
      <c r="AR29" s="32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F29" s="75" t="str">
        <f t="shared" si="34"/>
        <v>10</v>
      </c>
      <c r="BK29" s="68"/>
      <c r="BL29" s="76"/>
      <c r="BR29" s="77"/>
      <c r="BT29" s="77"/>
      <c r="BV29" s="77"/>
      <c r="BX29" s="77"/>
      <c r="BZ29" s="10"/>
    </row>
    <row r="30" ht="37.5" hidden="1" customHeight="1">
      <c r="A30" s="64" t="str">
        <f>'大会組合せ表'!J15</f>
        <v/>
      </c>
      <c r="B30" s="62"/>
      <c r="C30" s="62"/>
      <c r="D30" s="62"/>
      <c r="E30" s="62"/>
      <c r="F30" s="63"/>
      <c r="G30" s="61"/>
      <c r="H30" s="63"/>
      <c r="I30" s="79" t="str">
        <f t="shared" si="35"/>
        <v>－</v>
      </c>
      <c r="J30" s="79"/>
      <c r="K30" s="63"/>
      <c r="L30" s="61"/>
      <c r="M30" s="62"/>
      <c r="N30" s="79" t="str">
        <f t="shared" si="36"/>
        <v>－</v>
      </c>
      <c r="O30" s="79"/>
      <c r="P30" s="63"/>
      <c r="Q30" s="61"/>
      <c r="R30" s="62"/>
      <c r="S30" s="79" t="str">
        <f>IF(Q30="","－",IF(Q30&gt;T30,"○",IF(Q30&lt;T30,"●",IF(Q30=T30,"△"))))</f>
        <v>－</v>
      </c>
      <c r="T30" s="79"/>
      <c r="U30" s="63"/>
      <c r="V30" s="70"/>
      <c r="W30" s="31"/>
      <c r="X30" s="71"/>
      <c r="Y30" s="72"/>
      <c r="Z30" s="32"/>
      <c r="AA30" s="79" t="str">
        <f t="shared" si="30"/>
        <v/>
      </c>
      <c r="AB30" s="63"/>
      <c r="AC30" s="61" t="str">
        <f t="shared" si="31"/>
        <v/>
      </c>
      <c r="AD30" s="63"/>
      <c r="AE30" s="61"/>
      <c r="AF30" s="63"/>
      <c r="AG30" s="61"/>
      <c r="AH30" s="63"/>
      <c r="AI30" s="70" t="str">
        <f t="shared" si="32"/>
        <v/>
      </c>
      <c r="AJ30" s="32"/>
      <c r="AK30" s="80" t="str">
        <f>IF(SUM(AA30:AH30)=0,"",SUM(L30,Q30,G30))</f>
        <v/>
      </c>
      <c r="AL30" s="63"/>
      <c r="AM30" s="80" t="str">
        <f>IF(SUM(AA30:AH30)=0,"",SUM(O30,T30,J30))</f>
        <v/>
      </c>
      <c r="AN30" s="63"/>
      <c r="AO30" s="80" t="str">
        <f t="shared" si="33"/>
        <v/>
      </c>
      <c r="AP30" s="63"/>
      <c r="AQ30" s="73" t="str">
        <f>IF(SUM(AA27:AH30)=0,"",RANK(BF30,$BF$27:$BJ$30))</f>
        <v/>
      </c>
      <c r="AR30" s="32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F30" s="75" t="str">
        <f t="shared" si="34"/>
        <v>10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</row>
    <row r="31" ht="24.0" customHeight="1">
      <c r="A31" s="81"/>
      <c r="B31" s="82"/>
      <c r="C31" s="82"/>
      <c r="D31" s="82"/>
      <c r="E31" s="55"/>
      <c r="F31" s="55"/>
      <c r="G31" s="55"/>
      <c r="H31" s="55"/>
      <c r="I31" s="55"/>
      <c r="J31" s="55"/>
      <c r="K31" s="55"/>
      <c r="L31" s="55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</row>
    <row r="32" ht="24.0" hidden="1" customHeight="1">
      <c r="A32" s="58" t="s">
        <v>54</v>
      </c>
      <c r="B32" s="31"/>
      <c r="C32" s="31"/>
      <c r="D32" s="31"/>
      <c r="E32" s="31"/>
      <c r="F32" s="31"/>
      <c r="G32" s="59"/>
      <c r="H32" s="59"/>
      <c r="I32" s="59"/>
      <c r="J32" s="59"/>
      <c r="K32" s="59"/>
      <c r="L32" s="59"/>
      <c r="M32" s="60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</row>
    <row r="33" ht="31.5" hidden="1" customHeight="1">
      <c r="A33" s="61"/>
      <c r="B33" s="62"/>
      <c r="C33" s="62"/>
      <c r="D33" s="62"/>
      <c r="E33" s="62"/>
      <c r="F33" s="63"/>
      <c r="G33" s="64" t="str">
        <f>A34</f>
        <v>#ERROR!</v>
      </c>
      <c r="H33" s="62"/>
      <c r="I33" s="62"/>
      <c r="J33" s="62"/>
      <c r="K33" s="63"/>
      <c r="L33" s="64" t="str">
        <f>A35</f>
        <v>#ERROR!</v>
      </c>
      <c r="M33" s="62"/>
      <c r="N33" s="62"/>
      <c r="O33" s="62"/>
      <c r="P33" s="63"/>
      <c r="Q33" s="64" t="str">
        <f>A36</f>
        <v>#ERROR!</v>
      </c>
      <c r="R33" s="62"/>
      <c r="S33" s="62"/>
      <c r="T33" s="62"/>
      <c r="U33" s="63"/>
      <c r="V33" s="64"/>
      <c r="W33" s="62"/>
      <c r="X33" s="62"/>
      <c r="Y33" s="62"/>
      <c r="Z33" s="63"/>
      <c r="AA33" s="65" t="s">
        <v>42</v>
      </c>
      <c r="AB33" s="63"/>
      <c r="AC33" s="66" t="s">
        <v>43</v>
      </c>
      <c r="AD33" s="63"/>
      <c r="AE33" s="66" t="s">
        <v>44</v>
      </c>
      <c r="AF33" s="63"/>
      <c r="AG33" s="66" t="s">
        <v>45</v>
      </c>
      <c r="AH33" s="63"/>
      <c r="AI33" s="66" t="s">
        <v>46</v>
      </c>
      <c r="AJ33" s="63"/>
      <c r="AK33" s="66" t="s">
        <v>47</v>
      </c>
      <c r="AL33" s="63"/>
      <c r="AM33" s="66" t="s">
        <v>48</v>
      </c>
      <c r="AN33" s="63"/>
      <c r="AO33" s="66" t="s">
        <v>49</v>
      </c>
      <c r="AP33" s="63"/>
      <c r="AQ33" s="66" t="s">
        <v>50</v>
      </c>
      <c r="AR33" s="63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9"/>
      <c r="BE33" s="69"/>
      <c r="BG33" s="69"/>
      <c r="BI33" s="69"/>
      <c r="BK33" s="69"/>
      <c r="BL33" s="69"/>
      <c r="BM33" s="69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</row>
    <row r="34" ht="31.5" hidden="1" customHeight="1">
      <c r="A34" s="64" t="str">
        <f>大会組合せ表!#REF!</f>
        <v>#ERROR!</v>
      </c>
      <c r="B34" s="62"/>
      <c r="C34" s="62"/>
      <c r="D34" s="62"/>
      <c r="E34" s="62"/>
      <c r="F34" s="63"/>
      <c r="G34" s="70"/>
      <c r="H34" s="31"/>
      <c r="I34" s="71"/>
      <c r="J34" s="72"/>
      <c r="K34" s="32"/>
      <c r="L34" s="70"/>
      <c r="M34" s="31"/>
      <c r="N34" s="72" t="str">
        <f>IF(L34="","－",IF(L34&gt;O34,"○",IF(L34&lt;O34,"●",IF(L34=O34,"△"))))</f>
        <v>－</v>
      </c>
      <c r="O34" s="72"/>
      <c r="P34" s="32"/>
      <c r="Q34" s="70"/>
      <c r="R34" s="31"/>
      <c r="S34" s="72" t="str">
        <f t="shared" ref="S34:S35" si="37">IF(Q34="","－",IF(Q34&gt;T34,"○",IF(Q34&lt;T34,"●",IF(Q34=T34,"△"))))</f>
        <v>－</v>
      </c>
      <c r="T34" s="72"/>
      <c r="U34" s="32"/>
      <c r="V34" s="84"/>
      <c r="W34" s="31"/>
      <c r="X34" s="85" t="str">
        <f t="shared" ref="X34:X36" si="38">IF(V34="","－",IF(V34&gt;Y34,"○",IF(V34&lt;Y34,"●",IF(V34=Y34,"△"))))</f>
        <v>－</v>
      </c>
      <c r="Y34" s="85"/>
      <c r="Z34" s="32"/>
      <c r="AA34" s="72" t="str">
        <f t="shared" ref="AA34:AA36" si="39">IF(SUM(G34:Z34)=0,"",COUNTIF(G34:Z34,"○"))</f>
        <v/>
      </c>
      <c r="AB34" s="32"/>
      <c r="AC34" s="70" t="str">
        <f t="shared" ref="AC34:AC36" si="40">IF(SUM(G34:Z34)=0,"",COUNTIF(G34:Z34,"●"))</f>
        <v/>
      </c>
      <c r="AD34" s="32"/>
      <c r="AE34" s="70"/>
      <c r="AF34" s="32"/>
      <c r="AG34" s="70"/>
      <c r="AH34" s="32"/>
      <c r="AI34" s="70" t="str">
        <f t="shared" ref="AI34:AI36" si="41">IF(SUM(AA34:AH34)=0,"",AA34*3+AG34*1+AE34*2+AG34*1)</f>
        <v/>
      </c>
      <c r="AJ34" s="32"/>
      <c r="AK34" s="73" t="str">
        <f>IF(SUM(AA34:AH34)=0,"",SUM(L34,Q34,V34))</f>
        <v/>
      </c>
      <c r="AL34" s="32"/>
      <c r="AM34" s="73" t="str">
        <f t="shared" ref="AM34:AM36" si="42">IF(SUM(AA34:AH34)=0,"",SUM(J34,O34,T34))</f>
        <v/>
      </c>
      <c r="AN34" s="32"/>
      <c r="AO34" s="73" t="str">
        <f t="shared" ref="AO34:AO36" si="43">IF(AK34="","",AK34-AM34)</f>
        <v/>
      </c>
      <c r="AP34" s="32"/>
      <c r="AQ34" s="73" t="str">
        <f>IF(SUM(AA34:AH36)=0,"",RANK(AW34,$AW$34:$BA$36))</f>
        <v/>
      </c>
      <c r="AR34" s="32"/>
      <c r="AS34" s="74"/>
      <c r="AT34" s="74"/>
      <c r="AU34" s="74"/>
      <c r="AW34" s="75" t="str">
        <f t="shared" ref="AW34:AW36" si="44">IF(SUM(AA34:AH34)=0,10,AI34*1000000+AO34*1000+AK34+10)</f>
        <v>10</v>
      </c>
      <c r="BB34" s="68"/>
      <c r="BC34" s="77"/>
      <c r="BE34" s="77"/>
      <c r="BG34" s="77"/>
      <c r="BI34" s="77"/>
      <c r="BK34" s="10"/>
      <c r="BN34" s="68"/>
      <c r="BO34" s="75"/>
      <c r="BT34" s="68"/>
      <c r="BU34" s="68"/>
      <c r="BV34" s="68"/>
      <c r="BW34" s="68"/>
      <c r="BX34" s="68"/>
      <c r="BY34" s="68"/>
      <c r="BZ34" s="68"/>
    </row>
    <row r="35" ht="31.5" hidden="1" customHeight="1">
      <c r="A35" s="64" t="str">
        <f>大会組合せ表!#REF!</f>
        <v>#ERROR!</v>
      </c>
      <c r="B35" s="62"/>
      <c r="C35" s="62"/>
      <c r="D35" s="62"/>
      <c r="E35" s="62"/>
      <c r="F35" s="63"/>
      <c r="G35" s="61"/>
      <c r="H35" s="62"/>
      <c r="I35" s="78" t="str">
        <f t="shared" ref="I35:I36" si="45">IF(G35="","－",IF(G35&gt;J35,"○",IF(G35&lt;J35,"●",IF(G35=J35,"△"))))</f>
        <v>－</v>
      </c>
      <c r="J35" s="79"/>
      <c r="K35" s="63"/>
      <c r="L35" s="70"/>
      <c r="M35" s="31"/>
      <c r="N35" s="71"/>
      <c r="O35" s="72"/>
      <c r="P35" s="32"/>
      <c r="Q35" s="61"/>
      <c r="R35" s="62"/>
      <c r="S35" s="79" t="str">
        <f t="shared" si="37"/>
        <v>－</v>
      </c>
      <c r="T35" s="79"/>
      <c r="U35" s="63"/>
      <c r="V35" s="83"/>
      <c r="W35" s="62"/>
      <c r="X35" s="86" t="str">
        <f t="shared" si="38"/>
        <v>－</v>
      </c>
      <c r="Y35" s="86"/>
      <c r="Z35" s="63"/>
      <c r="AA35" s="79" t="str">
        <f t="shared" si="39"/>
        <v/>
      </c>
      <c r="AB35" s="63"/>
      <c r="AC35" s="61" t="str">
        <f t="shared" si="40"/>
        <v/>
      </c>
      <c r="AD35" s="63"/>
      <c r="AE35" s="61"/>
      <c r="AF35" s="63"/>
      <c r="AG35" s="61"/>
      <c r="AH35" s="63"/>
      <c r="AI35" s="70" t="str">
        <f t="shared" si="41"/>
        <v/>
      </c>
      <c r="AJ35" s="32"/>
      <c r="AK35" s="73" t="str">
        <f>IF(SUM(AA35:AH35)=0,"",SUM(G35,Q35,V35))</f>
        <v/>
      </c>
      <c r="AL35" s="32"/>
      <c r="AM35" s="73" t="str">
        <f t="shared" si="42"/>
        <v/>
      </c>
      <c r="AN35" s="32"/>
      <c r="AO35" s="80" t="str">
        <f t="shared" si="43"/>
        <v/>
      </c>
      <c r="AP35" s="63"/>
      <c r="AQ35" s="73" t="str">
        <f>IF(SUM(AA34:AH36)=0,"",RANK(AW35,$AW$34:$BA$36))</f>
        <v/>
      </c>
      <c r="AR35" s="32"/>
      <c r="AS35" s="74"/>
      <c r="AT35" s="74"/>
      <c r="AU35" s="74"/>
      <c r="AW35" s="75" t="str">
        <f t="shared" si="44"/>
        <v>10</v>
      </c>
      <c r="BB35" s="68"/>
      <c r="BC35" s="77"/>
      <c r="BE35" s="77"/>
      <c r="BG35" s="77"/>
      <c r="BI35" s="77"/>
      <c r="BK35" s="10"/>
      <c r="BN35" s="68"/>
      <c r="BO35" s="75"/>
      <c r="BT35" s="68"/>
      <c r="BU35" s="68"/>
      <c r="BV35" s="68"/>
      <c r="BW35" s="68"/>
      <c r="BX35" s="68"/>
      <c r="BY35" s="68"/>
      <c r="BZ35" s="68"/>
    </row>
    <row r="36" ht="31.5" hidden="1" customHeight="1">
      <c r="A36" s="64" t="str">
        <f>大会組合せ表!#REF!</f>
        <v>#ERROR!</v>
      </c>
      <c r="B36" s="62"/>
      <c r="C36" s="62"/>
      <c r="D36" s="62"/>
      <c r="E36" s="62"/>
      <c r="F36" s="63"/>
      <c r="G36" s="61"/>
      <c r="H36" s="62"/>
      <c r="I36" s="79" t="str">
        <f t="shared" si="45"/>
        <v>－</v>
      </c>
      <c r="J36" s="79"/>
      <c r="K36" s="63"/>
      <c r="L36" s="61"/>
      <c r="M36" s="62"/>
      <c r="N36" s="79" t="str">
        <f>IF(L36="","－",IF(L36&gt;O36,"○",IF(L36&lt;O36,"●",IF(L36=O36,"△"))))</f>
        <v>－</v>
      </c>
      <c r="O36" s="79"/>
      <c r="P36" s="63"/>
      <c r="Q36" s="70"/>
      <c r="R36" s="31"/>
      <c r="S36" s="71"/>
      <c r="T36" s="72"/>
      <c r="U36" s="32"/>
      <c r="V36" s="83"/>
      <c r="W36" s="62"/>
      <c r="X36" s="86" t="str">
        <f t="shared" si="38"/>
        <v>－</v>
      </c>
      <c r="Y36" s="86"/>
      <c r="Z36" s="63"/>
      <c r="AA36" s="79" t="str">
        <f t="shared" si="39"/>
        <v/>
      </c>
      <c r="AB36" s="63"/>
      <c r="AC36" s="61" t="str">
        <f t="shared" si="40"/>
        <v/>
      </c>
      <c r="AD36" s="63"/>
      <c r="AE36" s="61"/>
      <c r="AF36" s="63"/>
      <c r="AG36" s="61"/>
      <c r="AH36" s="63"/>
      <c r="AI36" s="70" t="str">
        <f t="shared" si="41"/>
        <v/>
      </c>
      <c r="AJ36" s="32"/>
      <c r="AK36" s="73" t="str">
        <f>IF(SUM(AA36:AH36)=0,"",SUM(G36,L36,Q36))</f>
        <v/>
      </c>
      <c r="AL36" s="32"/>
      <c r="AM36" s="73" t="str">
        <f t="shared" si="42"/>
        <v/>
      </c>
      <c r="AN36" s="32"/>
      <c r="AO36" s="80" t="str">
        <f t="shared" si="43"/>
        <v/>
      </c>
      <c r="AP36" s="63"/>
      <c r="AQ36" s="73" t="str">
        <f>IF(SUM(AA34:AH36)=0,"",RANK(AW36,$AW$34:$BA$36))</f>
        <v/>
      </c>
      <c r="AR36" s="32"/>
      <c r="AS36" s="74"/>
      <c r="AT36" s="74"/>
      <c r="AU36" s="74"/>
      <c r="AW36" s="75" t="str">
        <f t="shared" si="44"/>
        <v>10</v>
      </c>
      <c r="BB36" s="68"/>
      <c r="BC36" s="77"/>
      <c r="BE36" s="77"/>
      <c r="BG36" s="77"/>
      <c r="BI36" s="77"/>
      <c r="BK36" s="10"/>
      <c r="BN36" s="68"/>
      <c r="BO36" s="75"/>
      <c r="BT36" s="68"/>
      <c r="BU36" s="68"/>
      <c r="BV36" s="68"/>
      <c r="BW36" s="68"/>
      <c r="BX36" s="68"/>
      <c r="BY36" s="68"/>
      <c r="BZ36" s="68"/>
    </row>
    <row r="37" ht="24.0" hidden="1" customHeight="1">
      <c r="A37" s="54"/>
      <c r="B37" s="82"/>
      <c r="C37" s="82"/>
      <c r="D37" s="82"/>
      <c r="E37" s="55"/>
      <c r="F37" s="55"/>
      <c r="G37" s="55"/>
      <c r="H37" s="55"/>
      <c r="I37" s="55"/>
      <c r="J37" s="55"/>
      <c r="K37" s="55"/>
      <c r="L37" s="55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</row>
    <row r="38" ht="13.5" customHeight="1">
      <c r="A38" s="54"/>
      <c r="B38" s="54"/>
      <c r="C38" s="54"/>
      <c r="D38" s="54"/>
      <c r="E38" s="55"/>
      <c r="F38" s="55"/>
      <c r="G38" s="55"/>
      <c r="H38" s="55"/>
      <c r="I38" s="55"/>
      <c r="J38" s="55"/>
      <c r="K38" s="55"/>
      <c r="L38" s="55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</row>
    <row r="39" ht="13.5" customHeight="1">
      <c r="A39" s="54"/>
      <c r="B39" s="54"/>
      <c r="C39" s="54"/>
      <c r="D39" s="54"/>
      <c r="E39" s="55"/>
      <c r="F39" s="55"/>
      <c r="G39" s="55"/>
      <c r="H39" s="55"/>
      <c r="I39" s="55"/>
      <c r="J39" s="55"/>
      <c r="K39" s="55"/>
      <c r="L39" s="55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</row>
    <row r="40" ht="13.5" customHeight="1">
      <c r="A40" s="54"/>
      <c r="B40" s="54"/>
      <c r="C40" s="54"/>
      <c r="D40" s="54"/>
      <c r="E40" s="55"/>
      <c r="F40" s="55"/>
      <c r="G40" s="55"/>
      <c r="H40" s="55"/>
      <c r="I40" s="55"/>
      <c r="J40" s="55"/>
      <c r="K40" s="55"/>
      <c r="L40" s="55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</row>
    <row r="41" ht="13.5" customHeight="1">
      <c r="A41" s="54"/>
      <c r="B41" s="54"/>
      <c r="C41" s="54"/>
      <c r="D41" s="54"/>
      <c r="E41" s="55"/>
      <c r="F41" s="55"/>
      <c r="G41" s="55"/>
      <c r="H41" s="55"/>
      <c r="I41" s="55"/>
      <c r="J41" s="55"/>
      <c r="K41" s="55"/>
      <c r="L41" s="55"/>
      <c r="M41" s="54"/>
      <c r="N41" s="55"/>
      <c r="O41" s="55"/>
      <c r="P41" s="55"/>
      <c r="Q41" s="55"/>
      <c r="R41" s="55"/>
      <c r="S41" s="55"/>
      <c r="T41" s="55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</row>
    <row r="42" ht="13.5" customHeight="1">
      <c r="A42" s="54"/>
      <c r="B42" s="54"/>
      <c r="C42" s="54"/>
      <c r="D42" s="54"/>
      <c r="E42" s="55"/>
      <c r="F42" s="55"/>
      <c r="G42" s="55"/>
      <c r="H42" s="55"/>
      <c r="I42" s="55"/>
      <c r="J42" s="55"/>
      <c r="K42" s="55"/>
      <c r="L42" s="55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</row>
    <row r="43" ht="13.5" customHeight="1">
      <c r="A43" s="54"/>
      <c r="B43" s="54"/>
      <c r="C43" s="54"/>
      <c r="D43" s="54"/>
      <c r="E43" s="55"/>
      <c r="F43" s="55"/>
      <c r="G43" s="55"/>
      <c r="H43" s="55"/>
      <c r="I43" s="55"/>
      <c r="J43" s="55"/>
      <c r="K43" s="55"/>
      <c r="L43" s="55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</row>
    <row r="44" ht="13.5" customHeight="1">
      <c r="A44" s="54"/>
      <c r="B44" s="54"/>
      <c r="C44" s="54"/>
      <c r="D44" s="54"/>
      <c r="E44" s="55"/>
      <c r="F44" s="55"/>
      <c r="G44" s="55"/>
      <c r="H44" s="55"/>
      <c r="I44" s="55"/>
      <c r="J44" s="55"/>
      <c r="K44" s="55"/>
      <c r="L44" s="55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ht="13.5" customHeight="1">
      <c r="A45" s="54"/>
      <c r="B45" s="54"/>
      <c r="C45" s="54"/>
      <c r="D45" s="54"/>
      <c r="E45" s="55"/>
      <c r="F45" s="55"/>
      <c r="G45" s="55"/>
      <c r="H45" s="55"/>
      <c r="I45" s="55"/>
      <c r="J45" s="55"/>
      <c r="K45" s="55"/>
      <c r="L45" s="55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ht="13.5" customHeight="1">
      <c r="A46" s="54"/>
      <c r="B46" s="54"/>
      <c r="C46" s="54"/>
      <c r="D46" s="54"/>
      <c r="E46" s="55"/>
      <c r="F46" s="55"/>
      <c r="G46" s="55"/>
      <c r="H46" s="55"/>
      <c r="I46" s="55"/>
      <c r="J46" s="55"/>
      <c r="K46" s="55"/>
      <c r="L46" s="55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ht="13.5" customHeight="1">
      <c r="A47" s="54"/>
      <c r="B47" s="54"/>
      <c r="C47" s="54"/>
      <c r="D47" s="54"/>
      <c r="E47" s="55"/>
      <c r="F47" s="55"/>
      <c r="G47" s="55"/>
      <c r="H47" s="55"/>
      <c r="I47" s="55"/>
      <c r="J47" s="55"/>
      <c r="K47" s="55"/>
      <c r="L47" s="55"/>
      <c r="M47" s="54"/>
      <c r="N47" s="55"/>
      <c r="O47" s="55"/>
      <c r="P47" s="55"/>
      <c r="Q47" s="55"/>
      <c r="R47" s="55"/>
      <c r="S47" s="55"/>
      <c r="T47" s="55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</row>
    <row r="48" ht="13.5" customHeight="1">
      <c r="A48" s="54"/>
      <c r="B48" s="54"/>
      <c r="C48" s="54"/>
      <c r="D48" s="54"/>
      <c r="E48" s="55"/>
      <c r="F48" s="55"/>
      <c r="G48" s="55"/>
      <c r="H48" s="55"/>
      <c r="I48" s="55"/>
      <c r="J48" s="55"/>
      <c r="K48" s="55"/>
      <c r="L48" s="55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</row>
    <row r="49" ht="13.5" customHeight="1">
      <c r="A49" s="54"/>
      <c r="B49" s="54"/>
      <c r="C49" s="54"/>
      <c r="D49" s="54"/>
      <c r="E49" s="55"/>
      <c r="F49" s="55"/>
      <c r="G49" s="55"/>
      <c r="H49" s="55"/>
      <c r="I49" s="55"/>
      <c r="J49" s="55"/>
      <c r="K49" s="55"/>
      <c r="L49" s="55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</row>
    <row r="50" ht="13.5" customHeight="1">
      <c r="A50" s="54"/>
      <c r="B50" s="54"/>
      <c r="C50" s="54"/>
      <c r="D50" s="54"/>
      <c r="E50" s="55"/>
      <c r="F50" s="55"/>
      <c r="G50" s="55"/>
      <c r="H50" s="55"/>
      <c r="I50" s="55"/>
      <c r="J50" s="55"/>
      <c r="K50" s="55"/>
      <c r="L50" s="55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</row>
    <row r="51" ht="13.5" customHeight="1">
      <c r="A51" s="54"/>
      <c r="B51" s="54"/>
      <c r="C51" s="54"/>
      <c r="D51" s="54"/>
      <c r="E51" s="55"/>
      <c r="F51" s="55"/>
      <c r="G51" s="55"/>
      <c r="H51" s="55"/>
      <c r="I51" s="55"/>
      <c r="J51" s="55"/>
      <c r="K51" s="55"/>
      <c r="L51" s="55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</row>
    <row r="52" ht="13.5" customHeight="1">
      <c r="A52" s="54"/>
      <c r="B52" s="54"/>
      <c r="C52" s="54"/>
      <c r="D52" s="54"/>
      <c r="E52" s="55"/>
      <c r="F52" s="55"/>
      <c r="G52" s="55"/>
      <c r="H52" s="55"/>
      <c r="I52" s="55"/>
      <c r="J52" s="55"/>
      <c r="K52" s="55"/>
      <c r="L52" s="55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</row>
    <row r="53" ht="13.5" customHeight="1">
      <c r="A53" s="54"/>
      <c r="B53" s="54"/>
      <c r="C53" s="54"/>
      <c r="D53" s="54"/>
      <c r="E53" s="55"/>
      <c r="F53" s="55"/>
      <c r="G53" s="55"/>
      <c r="H53" s="55"/>
      <c r="I53" s="55"/>
      <c r="J53" s="55"/>
      <c r="K53" s="55"/>
      <c r="L53" s="55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</row>
    <row r="54" ht="13.5" customHeight="1">
      <c r="A54" s="54"/>
      <c r="B54" s="54"/>
      <c r="C54" s="54"/>
      <c r="D54" s="54"/>
      <c r="E54" s="55"/>
      <c r="F54" s="55"/>
      <c r="G54" s="55"/>
      <c r="H54" s="55"/>
      <c r="I54" s="55"/>
      <c r="J54" s="55"/>
      <c r="K54" s="55"/>
      <c r="L54" s="55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</row>
    <row r="55" ht="13.5" customHeight="1">
      <c r="A55" s="54"/>
      <c r="B55" s="54"/>
      <c r="C55" s="54"/>
      <c r="D55" s="54"/>
      <c r="E55" s="55"/>
      <c r="F55" s="55"/>
      <c r="G55" s="55"/>
      <c r="H55" s="55"/>
      <c r="I55" s="55"/>
      <c r="J55" s="55"/>
      <c r="K55" s="55"/>
      <c r="L55" s="55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</row>
    <row r="56" ht="13.5" customHeight="1">
      <c r="A56" s="54"/>
      <c r="B56" s="54"/>
      <c r="C56" s="54"/>
      <c r="D56" s="54"/>
      <c r="E56" s="55"/>
      <c r="F56" s="55"/>
      <c r="G56" s="55"/>
      <c r="H56" s="55"/>
      <c r="I56" s="55"/>
      <c r="J56" s="55"/>
      <c r="K56" s="55"/>
      <c r="L56" s="55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</row>
    <row r="57" ht="13.5" customHeight="1">
      <c r="A57" s="54"/>
      <c r="B57" s="54"/>
      <c r="C57" s="54"/>
      <c r="D57" s="54"/>
      <c r="E57" s="55"/>
      <c r="F57" s="55"/>
      <c r="G57" s="55"/>
      <c r="H57" s="55"/>
      <c r="I57" s="55"/>
      <c r="J57" s="55"/>
      <c r="K57" s="55"/>
      <c r="L57" s="55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</row>
    <row r="58" ht="13.5" customHeight="1">
      <c r="A58" s="54"/>
      <c r="B58" s="54"/>
      <c r="C58" s="54"/>
      <c r="D58" s="54"/>
      <c r="E58" s="55"/>
      <c r="F58" s="55"/>
      <c r="G58" s="55"/>
      <c r="H58" s="55"/>
      <c r="I58" s="55"/>
      <c r="J58" s="55"/>
      <c r="K58" s="55"/>
      <c r="L58" s="55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</row>
    <row r="59" ht="13.5" customHeight="1">
      <c r="A59" s="54"/>
      <c r="B59" s="54"/>
      <c r="C59" s="54"/>
      <c r="D59" s="54"/>
      <c r="E59" s="55"/>
      <c r="F59" s="55"/>
      <c r="G59" s="55"/>
      <c r="H59" s="55"/>
      <c r="I59" s="55"/>
      <c r="J59" s="55"/>
      <c r="K59" s="55"/>
      <c r="L59" s="55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</row>
    <row r="60" ht="13.5" customHeight="1">
      <c r="A60" s="54"/>
      <c r="B60" s="54"/>
      <c r="C60" s="54"/>
      <c r="D60" s="54"/>
      <c r="E60" s="55"/>
      <c r="F60" s="55"/>
      <c r="G60" s="55"/>
      <c r="H60" s="55"/>
      <c r="I60" s="55"/>
      <c r="J60" s="55"/>
      <c r="K60" s="55"/>
      <c r="L60" s="55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</row>
    <row r="61" ht="13.5" customHeight="1">
      <c r="A61" s="54"/>
      <c r="B61" s="54"/>
      <c r="C61" s="54"/>
      <c r="D61" s="54"/>
      <c r="E61" s="55"/>
      <c r="F61" s="55"/>
      <c r="G61" s="55"/>
      <c r="H61" s="55"/>
      <c r="I61" s="55"/>
      <c r="J61" s="55"/>
      <c r="K61" s="55"/>
      <c r="L61" s="55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</row>
    <row r="62" ht="13.5" customHeight="1">
      <c r="A62" s="54"/>
      <c r="B62" s="54"/>
      <c r="C62" s="54"/>
      <c r="D62" s="54"/>
      <c r="E62" s="55"/>
      <c r="F62" s="55"/>
      <c r="G62" s="55"/>
      <c r="H62" s="55"/>
      <c r="I62" s="55"/>
      <c r="J62" s="55"/>
      <c r="K62" s="55"/>
      <c r="L62" s="55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</row>
    <row r="63" ht="13.5" customHeight="1">
      <c r="A63" s="54"/>
      <c r="B63" s="54"/>
      <c r="C63" s="54"/>
      <c r="D63" s="54"/>
      <c r="E63" s="55"/>
      <c r="F63" s="55"/>
      <c r="G63" s="55"/>
      <c r="H63" s="55"/>
      <c r="I63" s="55"/>
      <c r="J63" s="55"/>
      <c r="K63" s="55"/>
      <c r="L63" s="55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</row>
    <row r="64" ht="13.5" customHeight="1">
      <c r="A64" s="54"/>
      <c r="B64" s="54"/>
      <c r="C64" s="54"/>
      <c r="D64" s="54"/>
      <c r="E64" s="55"/>
      <c r="F64" s="55"/>
      <c r="G64" s="55"/>
      <c r="H64" s="55"/>
      <c r="I64" s="55"/>
      <c r="J64" s="55"/>
      <c r="K64" s="55"/>
      <c r="L64" s="55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</row>
    <row r="65" ht="13.5" customHeight="1">
      <c r="A65" s="54"/>
      <c r="B65" s="54"/>
      <c r="C65" s="54"/>
      <c r="D65" s="54"/>
      <c r="E65" s="55"/>
      <c r="F65" s="55"/>
      <c r="G65" s="55"/>
      <c r="H65" s="55"/>
      <c r="I65" s="55"/>
      <c r="J65" s="55"/>
      <c r="K65" s="55"/>
      <c r="L65" s="55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</row>
    <row r="66" ht="13.5" customHeight="1">
      <c r="A66" s="54"/>
      <c r="B66" s="54"/>
      <c r="C66" s="54"/>
      <c r="D66" s="54"/>
      <c r="E66" s="55"/>
      <c r="F66" s="55"/>
      <c r="G66" s="55"/>
      <c r="H66" s="55"/>
      <c r="I66" s="55"/>
      <c r="J66" s="55"/>
      <c r="K66" s="55"/>
      <c r="L66" s="55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</row>
    <row r="67" ht="13.5" customHeight="1">
      <c r="A67" s="54"/>
      <c r="B67" s="54"/>
      <c r="C67" s="54"/>
      <c r="D67" s="54"/>
      <c r="E67" s="55"/>
      <c r="F67" s="55"/>
      <c r="G67" s="55"/>
      <c r="H67" s="55"/>
      <c r="I67" s="55"/>
      <c r="J67" s="55"/>
      <c r="K67" s="55"/>
      <c r="L67" s="55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</row>
    <row r="68" ht="13.5" customHeight="1">
      <c r="A68" s="54"/>
      <c r="B68" s="54"/>
      <c r="C68" s="54"/>
      <c r="D68" s="54"/>
      <c r="E68" s="55"/>
      <c r="F68" s="55"/>
      <c r="G68" s="55"/>
      <c r="H68" s="55"/>
      <c r="I68" s="55"/>
      <c r="J68" s="55"/>
      <c r="K68" s="55"/>
      <c r="L68" s="55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</row>
    <row r="69" ht="13.5" customHeight="1">
      <c r="A69" s="54"/>
      <c r="B69" s="54"/>
      <c r="C69" s="54"/>
      <c r="D69" s="54"/>
      <c r="E69" s="55"/>
      <c r="F69" s="55"/>
      <c r="G69" s="55"/>
      <c r="H69" s="55"/>
      <c r="I69" s="55"/>
      <c r="J69" s="55"/>
      <c r="K69" s="55"/>
      <c r="L69" s="55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</row>
    <row r="70" ht="13.5" customHeight="1">
      <c r="A70" s="54"/>
      <c r="B70" s="54"/>
      <c r="C70" s="54"/>
      <c r="D70" s="54"/>
      <c r="E70" s="55"/>
      <c r="F70" s="55"/>
      <c r="G70" s="55"/>
      <c r="H70" s="55"/>
      <c r="I70" s="55"/>
      <c r="J70" s="55"/>
      <c r="K70" s="55"/>
      <c r="L70" s="55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</row>
    <row r="71" ht="13.5" customHeight="1">
      <c r="A71" s="54"/>
      <c r="B71" s="54"/>
      <c r="C71" s="54"/>
      <c r="D71" s="54"/>
      <c r="E71" s="55"/>
      <c r="F71" s="55"/>
      <c r="G71" s="55"/>
      <c r="H71" s="55"/>
      <c r="I71" s="55"/>
      <c r="J71" s="55"/>
      <c r="K71" s="55"/>
      <c r="L71" s="55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</row>
    <row r="72" ht="13.5" customHeight="1">
      <c r="A72" s="54"/>
      <c r="B72" s="54"/>
      <c r="C72" s="54"/>
      <c r="D72" s="54"/>
      <c r="E72" s="55"/>
      <c r="F72" s="55"/>
      <c r="G72" s="55"/>
      <c r="H72" s="55"/>
      <c r="I72" s="55"/>
      <c r="J72" s="55"/>
      <c r="K72" s="55"/>
      <c r="L72" s="55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</row>
    <row r="73" ht="13.5" customHeight="1">
      <c r="A73" s="54"/>
      <c r="B73" s="54"/>
      <c r="C73" s="54"/>
      <c r="D73" s="54"/>
      <c r="E73" s="55"/>
      <c r="F73" s="55"/>
      <c r="G73" s="55"/>
      <c r="H73" s="55"/>
      <c r="I73" s="55"/>
      <c r="J73" s="55"/>
      <c r="K73" s="55"/>
      <c r="L73" s="55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</row>
    <row r="74" ht="13.5" customHeight="1">
      <c r="A74" s="54"/>
      <c r="B74" s="54"/>
      <c r="C74" s="54"/>
      <c r="D74" s="54"/>
      <c r="E74" s="55"/>
      <c r="F74" s="55"/>
      <c r="G74" s="55"/>
      <c r="H74" s="55"/>
      <c r="I74" s="55"/>
      <c r="J74" s="55"/>
      <c r="K74" s="55"/>
      <c r="L74" s="55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</row>
    <row r="75" ht="13.5" customHeight="1">
      <c r="A75" s="54"/>
      <c r="B75" s="54"/>
      <c r="C75" s="54"/>
      <c r="D75" s="54"/>
      <c r="E75" s="55"/>
      <c r="F75" s="55"/>
      <c r="G75" s="55"/>
      <c r="H75" s="55"/>
      <c r="I75" s="55"/>
      <c r="J75" s="55"/>
      <c r="K75" s="55"/>
      <c r="L75" s="55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</row>
    <row r="76" ht="13.5" customHeight="1">
      <c r="A76" s="54"/>
      <c r="B76" s="54"/>
      <c r="C76" s="54"/>
      <c r="D76" s="54"/>
      <c r="E76" s="55"/>
      <c r="F76" s="55"/>
      <c r="G76" s="55"/>
      <c r="H76" s="55"/>
      <c r="I76" s="55"/>
      <c r="J76" s="55"/>
      <c r="K76" s="55"/>
      <c r="L76" s="55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</row>
    <row r="77" ht="13.5" customHeight="1">
      <c r="A77" s="54"/>
      <c r="B77" s="54"/>
      <c r="C77" s="54"/>
      <c r="D77" s="54"/>
      <c r="E77" s="55"/>
      <c r="F77" s="55"/>
      <c r="G77" s="55"/>
      <c r="H77" s="55"/>
      <c r="I77" s="55"/>
      <c r="J77" s="55"/>
      <c r="K77" s="55"/>
      <c r="L77" s="55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</row>
    <row r="78" ht="13.5" customHeight="1">
      <c r="A78" s="54"/>
      <c r="B78" s="54"/>
      <c r="C78" s="54"/>
      <c r="D78" s="54"/>
      <c r="E78" s="55"/>
      <c r="F78" s="55"/>
      <c r="G78" s="55"/>
      <c r="H78" s="55"/>
      <c r="I78" s="55"/>
      <c r="J78" s="55"/>
      <c r="K78" s="55"/>
      <c r="L78" s="55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</row>
    <row r="79" ht="13.5" customHeight="1">
      <c r="A79" s="54"/>
      <c r="B79" s="54"/>
      <c r="C79" s="54"/>
      <c r="D79" s="54"/>
      <c r="E79" s="55"/>
      <c r="F79" s="55"/>
      <c r="G79" s="55"/>
      <c r="H79" s="55"/>
      <c r="I79" s="55"/>
      <c r="J79" s="55"/>
      <c r="K79" s="55"/>
      <c r="L79" s="55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</row>
    <row r="80" ht="13.5" customHeight="1">
      <c r="A80" s="54"/>
      <c r="B80" s="54"/>
      <c r="C80" s="54"/>
      <c r="D80" s="54"/>
      <c r="E80" s="55"/>
      <c r="F80" s="55"/>
      <c r="G80" s="55"/>
      <c r="H80" s="55"/>
      <c r="I80" s="55"/>
      <c r="J80" s="55"/>
      <c r="K80" s="55"/>
      <c r="L80" s="55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</row>
    <row r="81" ht="13.5" customHeight="1">
      <c r="A81" s="54"/>
      <c r="B81" s="54"/>
      <c r="C81" s="54"/>
      <c r="D81" s="54"/>
      <c r="E81" s="55"/>
      <c r="F81" s="55"/>
      <c r="G81" s="55"/>
      <c r="H81" s="55"/>
      <c r="I81" s="55"/>
      <c r="J81" s="55"/>
      <c r="K81" s="55"/>
      <c r="L81" s="55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</row>
    <row r="82" ht="13.5" customHeight="1">
      <c r="A82" s="54"/>
      <c r="B82" s="54"/>
      <c r="C82" s="54"/>
      <c r="D82" s="54"/>
      <c r="E82" s="55"/>
      <c r="F82" s="55"/>
      <c r="G82" s="55"/>
      <c r="H82" s="55"/>
      <c r="I82" s="55"/>
      <c r="J82" s="55"/>
      <c r="K82" s="55"/>
      <c r="L82" s="55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</row>
    <row r="83" ht="13.5" customHeight="1">
      <c r="A83" s="54"/>
      <c r="B83" s="54"/>
      <c r="C83" s="54"/>
      <c r="D83" s="54"/>
      <c r="E83" s="55"/>
      <c r="F83" s="55"/>
      <c r="G83" s="55"/>
      <c r="H83" s="55"/>
      <c r="I83" s="55"/>
      <c r="J83" s="55"/>
      <c r="K83" s="55"/>
      <c r="L83" s="55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</row>
    <row r="84" ht="13.5" customHeight="1">
      <c r="A84" s="54"/>
      <c r="B84" s="54"/>
      <c r="C84" s="54"/>
      <c r="D84" s="54"/>
      <c r="E84" s="55"/>
      <c r="F84" s="55"/>
      <c r="G84" s="55"/>
      <c r="H84" s="55"/>
      <c r="I84" s="55"/>
      <c r="J84" s="55"/>
      <c r="K84" s="55"/>
      <c r="L84" s="55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</row>
    <row r="85" ht="13.5" customHeight="1">
      <c r="A85" s="54"/>
      <c r="B85" s="54"/>
      <c r="C85" s="54"/>
      <c r="D85" s="54"/>
      <c r="E85" s="55"/>
      <c r="F85" s="55"/>
      <c r="G85" s="55"/>
      <c r="H85" s="55"/>
      <c r="I85" s="55"/>
      <c r="J85" s="55"/>
      <c r="K85" s="55"/>
      <c r="L85" s="55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</row>
    <row r="86" ht="13.5" customHeight="1">
      <c r="A86" s="54"/>
      <c r="B86" s="54"/>
      <c r="C86" s="54"/>
      <c r="D86" s="54"/>
      <c r="E86" s="55"/>
      <c r="F86" s="55"/>
      <c r="G86" s="55"/>
      <c r="H86" s="55"/>
      <c r="I86" s="55"/>
      <c r="J86" s="55"/>
      <c r="K86" s="55"/>
      <c r="L86" s="55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</row>
    <row r="87" ht="13.5" customHeight="1">
      <c r="A87" s="54"/>
      <c r="B87" s="54"/>
      <c r="C87" s="54"/>
      <c r="D87" s="54"/>
      <c r="E87" s="55"/>
      <c r="F87" s="55"/>
      <c r="G87" s="55"/>
      <c r="H87" s="55"/>
      <c r="I87" s="55"/>
      <c r="J87" s="55"/>
      <c r="K87" s="55"/>
      <c r="L87" s="55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</row>
    <row r="88" ht="13.5" customHeight="1">
      <c r="A88" s="54"/>
      <c r="B88" s="54"/>
      <c r="C88" s="54"/>
      <c r="D88" s="54"/>
      <c r="E88" s="55"/>
      <c r="F88" s="55"/>
      <c r="G88" s="55"/>
      <c r="H88" s="55"/>
      <c r="I88" s="55"/>
      <c r="J88" s="55"/>
      <c r="K88" s="55"/>
      <c r="L88" s="55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</row>
    <row r="89" ht="13.5" customHeight="1">
      <c r="A89" s="54"/>
      <c r="B89" s="54"/>
      <c r="C89" s="54"/>
      <c r="D89" s="54"/>
      <c r="E89" s="55"/>
      <c r="F89" s="55"/>
      <c r="G89" s="55"/>
      <c r="H89" s="55"/>
      <c r="I89" s="55"/>
      <c r="J89" s="55"/>
      <c r="K89" s="55"/>
      <c r="L89" s="55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</row>
    <row r="90" ht="13.5" customHeight="1">
      <c r="A90" s="54"/>
      <c r="B90" s="54"/>
      <c r="C90" s="54"/>
      <c r="D90" s="54"/>
      <c r="E90" s="55"/>
      <c r="F90" s="55"/>
      <c r="G90" s="55"/>
      <c r="H90" s="55"/>
      <c r="I90" s="55"/>
      <c r="J90" s="55"/>
      <c r="K90" s="55"/>
      <c r="L90" s="55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</row>
    <row r="91" ht="13.5" customHeight="1">
      <c r="A91" s="54"/>
      <c r="B91" s="54"/>
      <c r="C91" s="54"/>
      <c r="D91" s="54"/>
      <c r="E91" s="55"/>
      <c r="F91" s="55"/>
      <c r="G91" s="55"/>
      <c r="H91" s="55"/>
      <c r="I91" s="55"/>
      <c r="J91" s="55"/>
      <c r="K91" s="55"/>
      <c r="L91" s="55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</row>
    <row r="92" ht="13.5" customHeight="1">
      <c r="A92" s="54"/>
      <c r="B92" s="54"/>
      <c r="C92" s="54"/>
      <c r="D92" s="54"/>
      <c r="E92" s="55"/>
      <c r="F92" s="55"/>
      <c r="G92" s="55"/>
      <c r="H92" s="55"/>
      <c r="I92" s="55"/>
      <c r="J92" s="55"/>
      <c r="K92" s="55"/>
      <c r="L92" s="55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</row>
    <row r="93" ht="13.5" customHeight="1">
      <c r="A93" s="54"/>
      <c r="B93" s="54"/>
      <c r="C93" s="54"/>
      <c r="D93" s="54"/>
      <c r="E93" s="55"/>
      <c r="F93" s="55"/>
      <c r="G93" s="55"/>
      <c r="H93" s="55"/>
      <c r="I93" s="55"/>
      <c r="J93" s="55"/>
      <c r="K93" s="55"/>
      <c r="L93" s="55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</row>
    <row r="94" ht="13.5" customHeight="1">
      <c r="A94" s="54"/>
      <c r="B94" s="54"/>
      <c r="C94" s="54"/>
      <c r="D94" s="54"/>
      <c r="E94" s="55"/>
      <c r="F94" s="55"/>
      <c r="G94" s="55"/>
      <c r="H94" s="55"/>
      <c r="I94" s="55"/>
      <c r="J94" s="55"/>
      <c r="K94" s="55"/>
      <c r="L94" s="55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</row>
    <row r="95" ht="13.5" customHeight="1">
      <c r="A95" s="54"/>
      <c r="B95" s="54"/>
      <c r="C95" s="54"/>
      <c r="D95" s="54"/>
      <c r="E95" s="55"/>
      <c r="F95" s="55"/>
      <c r="G95" s="55"/>
      <c r="H95" s="55"/>
      <c r="I95" s="55"/>
      <c r="J95" s="55"/>
      <c r="K95" s="55"/>
      <c r="L95" s="55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</row>
    <row r="96" ht="13.5" customHeight="1">
      <c r="A96" s="54"/>
      <c r="B96" s="54"/>
      <c r="C96" s="54"/>
      <c r="D96" s="54"/>
      <c r="E96" s="55"/>
      <c r="F96" s="55"/>
      <c r="G96" s="55"/>
      <c r="H96" s="55"/>
      <c r="I96" s="55"/>
      <c r="J96" s="55"/>
      <c r="K96" s="55"/>
      <c r="L96" s="55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</row>
    <row r="97" ht="13.5" customHeight="1">
      <c r="A97" s="54"/>
      <c r="B97" s="54"/>
      <c r="C97" s="54"/>
      <c r="D97" s="54"/>
      <c r="E97" s="55"/>
      <c r="F97" s="55"/>
      <c r="G97" s="55"/>
      <c r="H97" s="55"/>
      <c r="I97" s="55"/>
      <c r="J97" s="55"/>
      <c r="K97" s="55"/>
      <c r="L97" s="55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</row>
    <row r="98" ht="13.5" customHeight="1">
      <c r="A98" s="54"/>
      <c r="B98" s="54"/>
      <c r="C98" s="54"/>
      <c r="D98" s="54"/>
      <c r="E98" s="55"/>
      <c r="F98" s="55"/>
      <c r="G98" s="55"/>
      <c r="H98" s="55"/>
      <c r="I98" s="55"/>
      <c r="J98" s="55"/>
      <c r="K98" s="55"/>
      <c r="L98" s="55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</row>
    <row r="99" ht="13.5" customHeight="1">
      <c r="A99" s="54"/>
      <c r="B99" s="54"/>
      <c r="C99" s="54"/>
      <c r="D99" s="54"/>
      <c r="E99" s="55"/>
      <c r="F99" s="55"/>
      <c r="G99" s="55"/>
      <c r="H99" s="55"/>
      <c r="I99" s="55"/>
      <c r="J99" s="55"/>
      <c r="K99" s="55"/>
      <c r="L99" s="55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</row>
    <row r="100" ht="13.5" customHeight="1">
      <c r="A100" s="54"/>
      <c r="B100" s="54"/>
      <c r="C100" s="54"/>
      <c r="D100" s="54"/>
      <c r="E100" s="55"/>
      <c r="F100" s="55"/>
      <c r="G100" s="55"/>
      <c r="H100" s="55"/>
      <c r="I100" s="55"/>
      <c r="J100" s="55"/>
      <c r="K100" s="55"/>
      <c r="L100" s="55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</row>
  </sheetData>
  <mergeCells count="559">
    <mergeCell ref="BL13:BQ13"/>
    <mergeCell ref="BL14:BQ14"/>
    <mergeCell ref="BL15:BQ15"/>
    <mergeCell ref="BR15:BS15"/>
    <mergeCell ref="BT15:BU15"/>
    <mergeCell ref="BD13:BE13"/>
    <mergeCell ref="BF13:BJ13"/>
    <mergeCell ref="BR13:BS13"/>
    <mergeCell ref="BT13:BU13"/>
    <mergeCell ref="BV13:BW13"/>
    <mergeCell ref="BF14:BJ14"/>
    <mergeCell ref="BV14:BW14"/>
    <mergeCell ref="BR21:BS21"/>
    <mergeCell ref="BT21:BU21"/>
    <mergeCell ref="BV21:BW21"/>
    <mergeCell ref="BD22:BE22"/>
    <mergeCell ref="BF22:BJ22"/>
    <mergeCell ref="BL22:BQ22"/>
    <mergeCell ref="BR22:BS22"/>
    <mergeCell ref="BT22:BU22"/>
    <mergeCell ref="BV22:BW22"/>
    <mergeCell ref="BD23:BE23"/>
    <mergeCell ref="BF23:BJ23"/>
    <mergeCell ref="BD14:BE14"/>
    <mergeCell ref="BD15:BE15"/>
    <mergeCell ref="BF15:BJ15"/>
    <mergeCell ref="BD16:BE16"/>
    <mergeCell ref="BF16:BJ16"/>
    <mergeCell ref="BF21:BJ21"/>
    <mergeCell ref="BL21:BQ21"/>
    <mergeCell ref="BV6:BW6"/>
    <mergeCell ref="BX6:BY6"/>
    <mergeCell ref="BT7:BU7"/>
    <mergeCell ref="BV7:BW7"/>
    <mergeCell ref="BL8:BQ8"/>
    <mergeCell ref="BR8:BS8"/>
    <mergeCell ref="BT8:BU8"/>
    <mergeCell ref="BV8:BW8"/>
    <mergeCell ref="BX8:BY8"/>
    <mergeCell ref="BX5:BY5"/>
    <mergeCell ref="BL5:BQ5"/>
    <mergeCell ref="BR5:BS5"/>
    <mergeCell ref="BT5:BU5"/>
    <mergeCell ref="BV5:BW5"/>
    <mergeCell ref="BL6:BQ6"/>
    <mergeCell ref="BX7:BY7"/>
    <mergeCell ref="BL7:BQ7"/>
    <mergeCell ref="BR7:BS7"/>
    <mergeCell ref="BL12:BQ12"/>
    <mergeCell ref="BR12:BS12"/>
    <mergeCell ref="BT12:BU12"/>
    <mergeCell ref="BV12:BW12"/>
    <mergeCell ref="BX12:BY12"/>
    <mergeCell ref="BR14:BS14"/>
    <mergeCell ref="BT14:BU14"/>
    <mergeCell ref="BV15:BW15"/>
    <mergeCell ref="BL19:BQ19"/>
    <mergeCell ref="BR19:BS19"/>
    <mergeCell ref="BT19:BU19"/>
    <mergeCell ref="BX21:BY21"/>
    <mergeCell ref="BX26:BY26"/>
    <mergeCell ref="BT26:BU26"/>
    <mergeCell ref="BV26:BW26"/>
    <mergeCell ref="BX22:BY22"/>
    <mergeCell ref="BL26:BQ26"/>
    <mergeCell ref="BR26:BS26"/>
    <mergeCell ref="BX13:BY13"/>
    <mergeCell ref="BX14:BY14"/>
    <mergeCell ref="BX15:BY15"/>
    <mergeCell ref="BV19:BW19"/>
    <mergeCell ref="BX19:BY19"/>
    <mergeCell ref="BV20:BW20"/>
    <mergeCell ref="BX20:BY20"/>
    <mergeCell ref="A5:F5"/>
    <mergeCell ref="G5:K5"/>
    <mergeCell ref="A1:AR1"/>
    <mergeCell ref="A4:F4"/>
    <mergeCell ref="AK5:AL5"/>
    <mergeCell ref="AM5:AN5"/>
    <mergeCell ref="AO5:AP5"/>
    <mergeCell ref="AQ5:AR5"/>
    <mergeCell ref="AI2:AR2"/>
    <mergeCell ref="AE5:AF5"/>
    <mergeCell ref="Q5:U5"/>
    <mergeCell ref="L5:P5"/>
    <mergeCell ref="AO6:AP6"/>
    <mergeCell ref="AQ6:AR6"/>
    <mergeCell ref="AI5:AJ5"/>
    <mergeCell ref="V5:Z5"/>
    <mergeCell ref="AA5:AB5"/>
    <mergeCell ref="AC5:AD5"/>
    <mergeCell ref="A6:F6"/>
    <mergeCell ref="AC6:AD6"/>
    <mergeCell ref="AA6:AB6"/>
    <mergeCell ref="AE6:AF6"/>
    <mergeCell ref="AK8:AL8"/>
    <mergeCell ref="AM8:AN8"/>
    <mergeCell ref="AI6:AJ6"/>
    <mergeCell ref="AK6:AL6"/>
    <mergeCell ref="AM6:AN6"/>
    <mergeCell ref="AI7:AJ7"/>
    <mergeCell ref="AK7:AL7"/>
    <mergeCell ref="AM7:AN7"/>
    <mergeCell ref="AI8:AJ8"/>
    <mergeCell ref="AO7:AP7"/>
    <mergeCell ref="AO8:AP8"/>
    <mergeCell ref="AM9:AN9"/>
    <mergeCell ref="AO9:AP9"/>
    <mergeCell ref="AG5:AH5"/>
    <mergeCell ref="AG6:AH6"/>
    <mergeCell ref="AG7:AH7"/>
    <mergeCell ref="AG8:AH8"/>
    <mergeCell ref="AQ7:AR7"/>
    <mergeCell ref="AG9:AH9"/>
    <mergeCell ref="AQ8:AR8"/>
    <mergeCell ref="AQ9:AR9"/>
    <mergeCell ref="L6:M6"/>
    <mergeCell ref="O6:P6"/>
    <mergeCell ref="O7:P7"/>
    <mergeCell ref="Q7:R7"/>
    <mergeCell ref="O8:P8"/>
    <mergeCell ref="Q8:R8"/>
    <mergeCell ref="O9:P9"/>
    <mergeCell ref="Q9:R9"/>
    <mergeCell ref="BR6:BS6"/>
    <mergeCell ref="BT6:BU6"/>
    <mergeCell ref="BD6:BE6"/>
    <mergeCell ref="BF6:BJ6"/>
    <mergeCell ref="J7:K7"/>
    <mergeCell ref="J8:K8"/>
    <mergeCell ref="J9:K9"/>
    <mergeCell ref="L9:M9"/>
    <mergeCell ref="A8:F8"/>
    <mergeCell ref="A9:F9"/>
    <mergeCell ref="G9:H9"/>
    <mergeCell ref="G6:H6"/>
    <mergeCell ref="J6:K6"/>
    <mergeCell ref="A7:F7"/>
    <mergeCell ref="G7:H7"/>
    <mergeCell ref="L7:M7"/>
    <mergeCell ref="G8:H8"/>
    <mergeCell ref="L8:M8"/>
    <mergeCell ref="Y8:Z8"/>
    <mergeCell ref="Y9:Z9"/>
    <mergeCell ref="AE7:AF7"/>
    <mergeCell ref="AE8:AF8"/>
    <mergeCell ref="AE9:AF9"/>
    <mergeCell ref="AI9:AJ9"/>
    <mergeCell ref="AK9:AL9"/>
    <mergeCell ref="BD8:BE8"/>
    <mergeCell ref="BD9:BE9"/>
    <mergeCell ref="BF9:BJ9"/>
    <mergeCell ref="BF8:BJ8"/>
    <mergeCell ref="BD7:BE7"/>
    <mergeCell ref="BF7:BJ7"/>
    <mergeCell ref="AI12:AJ12"/>
    <mergeCell ref="AI13:AJ13"/>
    <mergeCell ref="AI14:AJ14"/>
    <mergeCell ref="AI15:AJ15"/>
    <mergeCell ref="AI16:AJ16"/>
    <mergeCell ref="AI20:AJ20"/>
    <mergeCell ref="AI21:AJ21"/>
    <mergeCell ref="AK12:AL12"/>
    <mergeCell ref="AM12:AN12"/>
    <mergeCell ref="AO12:AP12"/>
    <mergeCell ref="AQ12:AR12"/>
    <mergeCell ref="AO13:AP13"/>
    <mergeCell ref="AQ13:AR13"/>
    <mergeCell ref="AK13:AL13"/>
    <mergeCell ref="AK15:AL15"/>
    <mergeCell ref="AM15:AN15"/>
    <mergeCell ref="AK14:AL14"/>
    <mergeCell ref="AK16:AL16"/>
    <mergeCell ref="AK20:AL20"/>
    <mergeCell ref="AK21:AL21"/>
    <mergeCell ref="AM13:AN13"/>
    <mergeCell ref="AM14:AN14"/>
    <mergeCell ref="AO14:AP14"/>
    <mergeCell ref="AQ14:AR14"/>
    <mergeCell ref="AO15:AP15"/>
    <mergeCell ref="AQ15:AR15"/>
    <mergeCell ref="AQ16:AR16"/>
    <mergeCell ref="BD20:BE20"/>
    <mergeCell ref="BD21:BE21"/>
    <mergeCell ref="AM20:AN20"/>
    <mergeCell ref="AM21:AN21"/>
    <mergeCell ref="AM16:AN16"/>
    <mergeCell ref="AO16:AP16"/>
    <mergeCell ref="AO20:AP20"/>
    <mergeCell ref="AQ20:AR20"/>
    <mergeCell ref="BF20:BJ20"/>
    <mergeCell ref="AQ19:AR19"/>
    <mergeCell ref="AQ21:AR21"/>
    <mergeCell ref="AO21:AP21"/>
    <mergeCell ref="Q6:R6"/>
    <mergeCell ref="T6:U6"/>
    <mergeCell ref="T7:U7"/>
    <mergeCell ref="V7:W7"/>
    <mergeCell ref="T8:U8"/>
    <mergeCell ref="V8:W8"/>
    <mergeCell ref="T9:U9"/>
    <mergeCell ref="V9:W9"/>
    <mergeCell ref="V6:W6"/>
    <mergeCell ref="Y6:Z6"/>
    <mergeCell ref="Y7:Z7"/>
    <mergeCell ref="AA7:AB7"/>
    <mergeCell ref="AC7:AD7"/>
    <mergeCell ref="AA8:AB8"/>
    <mergeCell ref="AC8:AD8"/>
    <mergeCell ref="AA9:AB9"/>
    <mergeCell ref="AC9:AD9"/>
    <mergeCell ref="V12:Z12"/>
    <mergeCell ref="AA12:AB12"/>
    <mergeCell ref="AC12:AD12"/>
    <mergeCell ref="AE12:AF12"/>
    <mergeCell ref="AG12:AH12"/>
    <mergeCell ref="V13:W13"/>
    <mergeCell ref="Y13:Z13"/>
    <mergeCell ref="AA13:AB13"/>
    <mergeCell ref="AC13:AD13"/>
    <mergeCell ref="AE13:AF13"/>
    <mergeCell ref="AG13:AH13"/>
    <mergeCell ref="A11:F11"/>
    <mergeCell ref="A12:F12"/>
    <mergeCell ref="G12:K12"/>
    <mergeCell ref="L12:P12"/>
    <mergeCell ref="Q12:U12"/>
    <mergeCell ref="Q13:R13"/>
    <mergeCell ref="T13:U13"/>
    <mergeCell ref="O13:P13"/>
    <mergeCell ref="V14:W14"/>
    <mergeCell ref="Y14:Z14"/>
    <mergeCell ref="AA14:AB14"/>
    <mergeCell ref="AC14:AD14"/>
    <mergeCell ref="AE14:AF14"/>
    <mergeCell ref="AG14:AH14"/>
    <mergeCell ref="L15:M15"/>
    <mergeCell ref="O15:P15"/>
    <mergeCell ref="V15:W15"/>
    <mergeCell ref="Y15:Z15"/>
    <mergeCell ref="AA15:AB15"/>
    <mergeCell ref="AC15:AD15"/>
    <mergeCell ref="AE15:AF15"/>
    <mergeCell ref="AG15:AH15"/>
    <mergeCell ref="T14:U14"/>
    <mergeCell ref="T15:U15"/>
    <mergeCell ref="T16:U16"/>
    <mergeCell ref="J13:K13"/>
    <mergeCell ref="L13:M13"/>
    <mergeCell ref="J14:K14"/>
    <mergeCell ref="L14:M14"/>
    <mergeCell ref="O14:P14"/>
    <mergeCell ref="Q14:R14"/>
    <mergeCell ref="Q15:R15"/>
    <mergeCell ref="Y16:Z16"/>
    <mergeCell ref="AA16:AB16"/>
    <mergeCell ref="AC16:AD16"/>
    <mergeCell ref="AE16:AF16"/>
    <mergeCell ref="AG16:AH16"/>
    <mergeCell ref="A16:F16"/>
    <mergeCell ref="G16:H16"/>
    <mergeCell ref="J16:K16"/>
    <mergeCell ref="L16:M16"/>
    <mergeCell ref="O16:P16"/>
    <mergeCell ref="Q16:R16"/>
    <mergeCell ref="V16:W16"/>
    <mergeCell ref="A13:F13"/>
    <mergeCell ref="G13:H13"/>
    <mergeCell ref="A14:F14"/>
    <mergeCell ref="G14:H14"/>
    <mergeCell ref="A15:F15"/>
    <mergeCell ref="G15:H15"/>
    <mergeCell ref="J15:K15"/>
    <mergeCell ref="AE19:AF19"/>
    <mergeCell ref="AG19:AH19"/>
    <mergeCell ref="AI19:AJ19"/>
    <mergeCell ref="AK19:AL19"/>
    <mergeCell ref="AM19:AN19"/>
    <mergeCell ref="AO19:AP19"/>
    <mergeCell ref="A19:F19"/>
    <mergeCell ref="G19:K19"/>
    <mergeCell ref="L19:P19"/>
    <mergeCell ref="Q19:U19"/>
    <mergeCell ref="V19:Z19"/>
    <mergeCell ref="AA19:AB19"/>
    <mergeCell ref="AC19:AD19"/>
    <mergeCell ref="A18:F18"/>
    <mergeCell ref="AA28:AB28"/>
    <mergeCell ref="AA27:AB27"/>
    <mergeCell ref="V33:Z33"/>
    <mergeCell ref="V34:W34"/>
    <mergeCell ref="Y34:Z34"/>
    <mergeCell ref="AA34:AB34"/>
    <mergeCell ref="AA33:AB33"/>
    <mergeCell ref="AG27:AH27"/>
    <mergeCell ref="AI27:AJ27"/>
    <mergeCell ref="V27:W27"/>
    <mergeCell ref="Y27:Z27"/>
    <mergeCell ref="Y28:Z28"/>
    <mergeCell ref="AC28:AD28"/>
    <mergeCell ref="AE28:AF28"/>
    <mergeCell ref="AG28:AH28"/>
    <mergeCell ref="AI28:AJ28"/>
    <mergeCell ref="AC27:AD27"/>
    <mergeCell ref="AE27:AF27"/>
    <mergeCell ref="AC33:AD33"/>
    <mergeCell ref="AG33:AH33"/>
    <mergeCell ref="AI33:AJ33"/>
    <mergeCell ref="AK33:AL33"/>
    <mergeCell ref="AE33:AF33"/>
    <mergeCell ref="AG34:AH34"/>
    <mergeCell ref="AI34:AJ34"/>
    <mergeCell ref="AM34:AN34"/>
    <mergeCell ref="AO34:AP34"/>
    <mergeCell ref="AQ34:AR34"/>
    <mergeCell ref="AO33:AP33"/>
    <mergeCell ref="AQ33:AR33"/>
    <mergeCell ref="AW34:BA34"/>
    <mergeCell ref="BO34:BS34"/>
    <mergeCell ref="BC34:BD34"/>
    <mergeCell ref="BE34:BF34"/>
    <mergeCell ref="BG34:BH34"/>
    <mergeCell ref="BI34:BJ34"/>
    <mergeCell ref="BK34:BM34"/>
    <mergeCell ref="L27:M27"/>
    <mergeCell ref="O27:P27"/>
    <mergeCell ref="G28:H28"/>
    <mergeCell ref="J28:K28"/>
    <mergeCell ref="L28:M28"/>
    <mergeCell ref="O28:P28"/>
    <mergeCell ref="Q28:R28"/>
    <mergeCell ref="A28:F28"/>
    <mergeCell ref="A29:F29"/>
    <mergeCell ref="G29:H29"/>
    <mergeCell ref="J29:K29"/>
    <mergeCell ref="L29:M29"/>
    <mergeCell ref="O29:P29"/>
    <mergeCell ref="Q29:R29"/>
    <mergeCell ref="V30:W30"/>
    <mergeCell ref="Y30:Z30"/>
    <mergeCell ref="AA30:AB30"/>
    <mergeCell ref="AC30:AD30"/>
    <mergeCell ref="AE30:AF30"/>
    <mergeCell ref="A30:F30"/>
    <mergeCell ref="G30:H30"/>
    <mergeCell ref="J30:K30"/>
    <mergeCell ref="L30:M30"/>
    <mergeCell ref="O30:P30"/>
    <mergeCell ref="Q30:R30"/>
    <mergeCell ref="T30:U30"/>
    <mergeCell ref="L34:M34"/>
    <mergeCell ref="O34:P34"/>
    <mergeCell ref="Q34:R34"/>
    <mergeCell ref="T34:U34"/>
    <mergeCell ref="A33:F33"/>
    <mergeCell ref="G33:K33"/>
    <mergeCell ref="L33:P33"/>
    <mergeCell ref="Q33:U33"/>
    <mergeCell ref="A34:F34"/>
    <mergeCell ref="G34:H34"/>
    <mergeCell ref="J34:K34"/>
    <mergeCell ref="A32:F32"/>
    <mergeCell ref="AU36:AV36"/>
    <mergeCell ref="AW36:BA36"/>
    <mergeCell ref="AG35:AH35"/>
    <mergeCell ref="BE36:BF36"/>
    <mergeCell ref="BG36:BH36"/>
    <mergeCell ref="BI36:BJ36"/>
    <mergeCell ref="BK36:BM36"/>
    <mergeCell ref="BO36:BS36"/>
    <mergeCell ref="BC36:BD36"/>
    <mergeCell ref="O35:P35"/>
    <mergeCell ref="O36:P36"/>
    <mergeCell ref="V35:W35"/>
    <mergeCell ref="Y35:Z35"/>
    <mergeCell ref="AA35:AB35"/>
    <mergeCell ref="AC35:AD35"/>
    <mergeCell ref="AI35:AJ35"/>
    <mergeCell ref="AK35:AL35"/>
    <mergeCell ref="AM35:AN35"/>
    <mergeCell ref="AO36:AP36"/>
    <mergeCell ref="AQ36:AR36"/>
    <mergeCell ref="AE36:AF36"/>
    <mergeCell ref="AC36:AD36"/>
    <mergeCell ref="Y36:Z36"/>
    <mergeCell ref="AA36:AB36"/>
    <mergeCell ref="AG36:AH36"/>
    <mergeCell ref="AI36:AJ36"/>
    <mergeCell ref="AK36:AL36"/>
    <mergeCell ref="AM36:AN36"/>
    <mergeCell ref="T35:U35"/>
    <mergeCell ref="T36:U36"/>
    <mergeCell ref="V36:W36"/>
    <mergeCell ref="A20:F20"/>
    <mergeCell ref="G20:H20"/>
    <mergeCell ref="J20:K20"/>
    <mergeCell ref="L20:M20"/>
    <mergeCell ref="O20:P20"/>
    <mergeCell ref="Q20:R20"/>
    <mergeCell ref="T20:U20"/>
    <mergeCell ref="V21:W21"/>
    <mergeCell ref="Y21:Z21"/>
    <mergeCell ref="AA21:AB21"/>
    <mergeCell ref="AC21:AD21"/>
    <mergeCell ref="AE21:AF21"/>
    <mergeCell ref="AG21:AH21"/>
    <mergeCell ref="BR20:BS20"/>
    <mergeCell ref="BT20:BU20"/>
    <mergeCell ref="V20:W20"/>
    <mergeCell ref="Y20:Z20"/>
    <mergeCell ref="AA20:AB20"/>
    <mergeCell ref="AC20:AD20"/>
    <mergeCell ref="AE20:AF20"/>
    <mergeCell ref="AG20:AH20"/>
    <mergeCell ref="BL20:BQ20"/>
    <mergeCell ref="A21:F21"/>
    <mergeCell ref="G21:H21"/>
    <mergeCell ref="J21:K21"/>
    <mergeCell ref="L21:M21"/>
    <mergeCell ref="O21:P21"/>
    <mergeCell ref="Q21:R21"/>
    <mergeCell ref="T21:U21"/>
    <mergeCell ref="A22:F22"/>
    <mergeCell ref="G22:H22"/>
    <mergeCell ref="J22:K22"/>
    <mergeCell ref="L22:M22"/>
    <mergeCell ref="O22:P22"/>
    <mergeCell ref="Q22:R22"/>
    <mergeCell ref="T22:U22"/>
    <mergeCell ref="AK22:AL22"/>
    <mergeCell ref="AM22:AN22"/>
    <mergeCell ref="AO22:AP22"/>
    <mergeCell ref="AQ22:AR22"/>
    <mergeCell ref="V22:W22"/>
    <mergeCell ref="Y22:Z22"/>
    <mergeCell ref="AA22:AB22"/>
    <mergeCell ref="AC22:AD22"/>
    <mergeCell ref="AE22:AF22"/>
    <mergeCell ref="AG22:AH22"/>
    <mergeCell ref="AI22:AJ22"/>
    <mergeCell ref="V26:Z26"/>
    <mergeCell ref="AA26:AB26"/>
    <mergeCell ref="AC26:AD26"/>
    <mergeCell ref="AE26:AF26"/>
    <mergeCell ref="AG26:AH26"/>
    <mergeCell ref="AI26:AJ26"/>
    <mergeCell ref="V23:W23"/>
    <mergeCell ref="Y23:Z23"/>
    <mergeCell ref="AA23:AB23"/>
    <mergeCell ref="AC23:AD23"/>
    <mergeCell ref="AE23:AF23"/>
    <mergeCell ref="AM26:AN26"/>
    <mergeCell ref="AO23:AP23"/>
    <mergeCell ref="AK26:AL26"/>
    <mergeCell ref="BL27:BQ27"/>
    <mergeCell ref="BL28:BQ28"/>
    <mergeCell ref="AQ27:AR27"/>
    <mergeCell ref="AQ28:AR28"/>
    <mergeCell ref="BD28:BE28"/>
    <mergeCell ref="BD27:BE27"/>
    <mergeCell ref="BR27:BS27"/>
    <mergeCell ref="BT27:BU27"/>
    <mergeCell ref="BV27:BW27"/>
    <mergeCell ref="BX27:BY27"/>
    <mergeCell ref="BX28:BY28"/>
    <mergeCell ref="BF28:BJ28"/>
    <mergeCell ref="BV28:BW28"/>
    <mergeCell ref="BF27:BJ27"/>
    <mergeCell ref="T29:U29"/>
    <mergeCell ref="V29:W29"/>
    <mergeCell ref="Y29:Z29"/>
    <mergeCell ref="AA29:AB29"/>
    <mergeCell ref="AC29:AD29"/>
    <mergeCell ref="AE29:AF29"/>
    <mergeCell ref="AG29:AH29"/>
    <mergeCell ref="AK30:AL30"/>
    <mergeCell ref="AM30:AN30"/>
    <mergeCell ref="AO30:AP30"/>
    <mergeCell ref="AO29:AP29"/>
    <mergeCell ref="AI29:AJ29"/>
    <mergeCell ref="AK29:AL29"/>
    <mergeCell ref="AQ30:AR30"/>
    <mergeCell ref="BD30:BE30"/>
    <mergeCell ref="BF30:BJ30"/>
    <mergeCell ref="AG30:AH30"/>
    <mergeCell ref="AI30:AJ30"/>
    <mergeCell ref="AQ29:AR29"/>
    <mergeCell ref="A23:F23"/>
    <mergeCell ref="G23:H23"/>
    <mergeCell ref="J23:K23"/>
    <mergeCell ref="L23:M23"/>
    <mergeCell ref="O23:P23"/>
    <mergeCell ref="Q23:R23"/>
    <mergeCell ref="T23:U23"/>
    <mergeCell ref="A25:F25"/>
    <mergeCell ref="AG23:AH23"/>
    <mergeCell ref="AI23:AJ23"/>
    <mergeCell ref="AQ23:AR23"/>
    <mergeCell ref="AK23:AL23"/>
    <mergeCell ref="AM23:AN23"/>
    <mergeCell ref="AK27:AL27"/>
    <mergeCell ref="AM27:AN27"/>
    <mergeCell ref="AK28:AL28"/>
    <mergeCell ref="AM28:AN28"/>
    <mergeCell ref="AO28:AP28"/>
    <mergeCell ref="AM29:AN29"/>
    <mergeCell ref="Q27:R27"/>
    <mergeCell ref="T27:U27"/>
    <mergeCell ref="T28:U28"/>
    <mergeCell ref="V28:W28"/>
    <mergeCell ref="BR28:BS28"/>
    <mergeCell ref="BT28:BU28"/>
    <mergeCell ref="BV29:BW29"/>
    <mergeCell ref="BX29:BY29"/>
    <mergeCell ref="BR29:BS29"/>
    <mergeCell ref="BT29:BU29"/>
    <mergeCell ref="BD29:BE29"/>
    <mergeCell ref="BF29:BJ29"/>
    <mergeCell ref="BL29:BQ29"/>
    <mergeCell ref="A26:F26"/>
    <mergeCell ref="G26:K26"/>
    <mergeCell ref="AO26:AP26"/>
    <mergeCell ref="AQ26:AR26"/>
    <mergeCell ref="AO27:AP27"/>
    <mergeCell ref="A27:F27"/>
    <mergeCell ref="G27:H27"/>
    <mergeCell ref="J27:K27"/>
    <mergeCell ref="Q26:U26"/>
    <mergeCell ref="L26:P26"/>
    <mergeCell ref="AK34:AL34"/>
    <mergeCell ref="AM33:AN33"/>
    <mergeCell ref="AE35:AF35"/>
    <mergeCell ref="AO35:AP35"/>
    <mergeCell ref="AQ35:AR35"/>
    <mergeCell ref="BE35:BF35"/>
    <mergeCell ref="BG35:BH35"/>
    <mergeCell ref="BI35:BJ35"/>
    <mergeCell ref="BK35:BM35"/>
    <mergeCell ref="BO35:BS35"/>
    <mergeCell ref="AU35:AV35"/>
    <mergeCell ref="AW35:BA35"/>
    <mergeCell ref="BC35:BD35"/>
    <mergeCell ref="AE34:AF34"/>
    <mergeCell ref="AU34:AV34"/>
    <mergeCell ref="BG33:BH33"/>
    <mergeCell ref="BI33:BJ33"/>
    <mergeCell ref="BE33:BF33"/>
    <mergeCell ref="AC34:AD34"/>
    <mergeCell ref="BC33:BD33"/>
    <mergeCell ref="A36:F36"/>
    <mergeCell ref="G36:H36"/>
    <mergeCell ref="A35:F35"/>
    <mergeCell ref="G35:H35"/>
    <mergeCell ref="J35:K35"/>
    <mergeCell ref="L35:M35"/>
    <mergeCell ref="Q35:R35"/>
    <mergeCell ref="L36:M36"/>
    <mergeCell ref="Q36:R36"/>
    <mergeCell ref="J36:K36"/>
  </mergeCells>
  <printOptions/>
  <pageMargins bottom="0.59" footer="0.0" header="0.0" left="0.59" right="0.39000000000000007" top="0.9099999999999999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4.86"/>
    <col customWidth="1" min="3" max="3" width="6.86"/>
    <col customWidth="1" min="4" max="4" width="1.43"/>
    <col customWidth="1" min="5" max="5" width="4.57"/>
    <col customWidth="1" min="6" max="6" width="1.0"/>
    <col customWidth="1" min="7" max="7" width="16.86"/>
    <col customWidth="1" min="8" max="8" width="2.86"/>
    <col customWidth="1" min="9" max="9" width="5.14"/>
    <col customWidth="1" min="10" max="10" width="2.86"/>
    <col customWidth="1" min="11" max="11" width="16.86"/>
    <col customWidth="1" min="12" max="12" width="0.86"/>
    <col customWidth="1" min="13" max="14" width="8.86"/>
    <col customWidth="1" min="15" max="15" width="1.86"/>
  </cols>
  <sheetData>
    <row r="1" ht="13.5" customHeight="1">
      <c r="A1" s="87"/>
      <c r="B1" s="88" t="s">
        <v>0</v>
      </c>
      <c r="O1" s="89"/>
    </row>
    <row r="2" ht="6.0" customHeight="1">
      <c r="A2" s="54"/>
      <c r="B2" s="90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ht="13.5" customHeight="1">
      <c r="A3" s="54"/>
      <c r="B3" s="90"/>
      <c r="C3" s="54"/>
      <c r="D3" s="54"/>
      <c r="E3" s="54"/>
      <c r="F3" s="54"/>
      <c r="G3" s="54"/>
      <c r="H3" s="54"/>
      <c r="I3" s="54"/>
      <c r="J3" s="54"/>
      <c r="K3" s="91" t="s">
        <v>55</v>
      </c>
      <c r="N3" s="54"/>
      <c r="O3" s="54"/>
    </row>
    <row r="4" ht="13.5" customHeight="1">
      <c r="A4" s="54"/>
      <c r="B4" s="90"/>
      <c r="C4" s="54"/>
      <c r="D4" s="54"/>
      <c r="E4" s="54"/>
      <c r="F4" s="54"/>
      <c r="G4" s="54"/>
      <c r="H4" s="54"/>
      <c r="I4" s="54"/>
      <c r="J4" s="54"/>
      <c r="K4" s="91" t="s">
        <v>56</v>
      </c>
      <c r="O4" s="54"/>
    </row>
    <row r="5" ht="6.75" customHeight="1">
      <c r="A5" s="54"/>
      <c r="B5" s="90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ht="13.5" customHeight="1">
      <c r="A6" s="92"/>
      <c r="B6" s="93" t="s">
        <v>57</v>
      </c>
      <c r="C6" s="94" t="s">
        <v>58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ht="13.5" customHeight="1">
      <c r="A7" s="54"/>
      <c r="B7" s="95" t="s">
        <v>59</v>
      </c>
      <c r="C7" s="96" t="s">
        <v>60</v>
      </c>
      <c r="D7" s="97"/>
      <c r="E7" s="98" t="s">
        <v>61</v>
      </c>
      <c r="F7" s="99"/>
      <c r="G7" s="100"/>
      <c r="H7" s="100"/>
      <c r="I7" s="101" t="s">
        <v>62</v>
      </c>
      <c r="J7" s="101"/>
      <c r="K7" s="100"/>
      <c r="L7" s="102"/>
      <c r="M7" s="103" t="s">
        <v>63</v>
      </c>
      <c r="N7" s="103" t="s">
        <v>64</v>
      </c>
      <c r="O7" s="54"/>
    </row>
    <row r="8" ht="12.75" customHeight="1">
      <c r="A8" s="54"/>
      <c r="B8" s="104">
        <v>1.0</v>
      </c>
      <c r="C8" s="105">
        <v>0.4166666666666667</v>
      </c>
      <c r="D8" s="106"/>
      <c r="E8" s="107" t="s">
        <v>65</v>
      </c>
      <c r="F8" s="108"/>
      <c r="G8" s="109" t="str">
        <f>'大会組合せ表'!B8</f>
        <v>加西ＦＣロッソ</v>
      </c>
      <c r="H8" s="110"/>
      <c r="I8" s="111" t="s">
        <v>66</v>
      </c>
      <c r="J8" s="110"/>
      <c r="K8" s="112" t="str">
        <f>'大会組合せ表'!B10</f>
        <v>河合ＳＳＤ</v>
      </c>
      <c r="L8" s="113"/>
      <c r="M8" s="114" t="s">
        <v>67</v>
      </c>
      <c r="N8" s="115" t="s">
        <v>68</v>
      </c>
      <c r="O8" s="54"/>
    </row>
    <row r="9" ht="12.75" customHeight="1">
      <c r="A9" s="54"/>
      <c r="B9" s="116"/>
      <c r="C9" s="30"/>
      <c r="D9" s="32"/>
      <c r="E9" s="116"/>
      <c r="F9" s="30"/>
      <c r="G9" s="31"/>
      <c r="H9" s="110"/>
      <c r="I9" s="117" t="str">
        <f>IF(H8="","",IF(H8=J8,"PK",""))</f>
        <v/>
      </c>
      <c r="J9" s="110"/>
      <c r="K9" s="31"/>
      <c r="L9" s="31"/>
      <c r="M9" s="118" t="s">
        <v>69</v>
      </c>
      <c r="N9" s="116"/>
      <c r="O9" s="54"/>
    </row>
    <row r="10" ht="12.75" customHeight="1">
      <c r="A10" s="54"/>
      <c r="B10" s="119">
        <v>2.0</v>
      </c>
      <c r="C10" s="120">
        <v>0.4583333333333333</v>
      </c>
      <c r="D10" s="121"/>
      <c r="E10" s="122" t="s">
        <v>70</v>
      </c>
      <c r="F10" s="123"/>
      <c r="G10" s="124" t="str">
        <f>'大会組合せ表'!J10</f>
        <v>加西ＦＣ</v>
      </c>
      <c r="H10" s="125"/>
      <c r="I10" s="126" t="s">
        <v>66</v>
      </c>
      <c r="J10" s="127"/>
      <c r="K10" s="112" t="str">
        <f>'大会組合せ表'!J8</f>
        <v>小野東ＳＳＤ</v>
      </c>
      <c r="L10" s="128"/>
      <c r="M10" s="118" t="s">
        <v>71</v>
      </c>
      <c r="N10" s="129" t="s">
        <v>68</v>
      </c>
      <c r="O10" s="54"/>
    </row>
    <row r="11" ht="12.75" customHeight="1">
      <c r="A11" s="54"/>
      <c r="B11" s="116"/>
      <c r="C11" s="30"/>
      <c r="D11" s="32"/>
      <c r="E11" s="116"/>
      <c r="F11" s="30"/>
      <c r="G11" s="31"/>
      <c r="H11" s="130"/>
      <c r="I11" s="117" t="str">
        <f>IF(H10="","",IF(H10=J10,"PK",""))</f>
        <v/>
      </c>
      <c r="J11" s="131"/>
      <c r="K11" s="31"/>
      <c r="L11" s="31"/>
      <c r="M11" s="118" t="s">
        <v>72</v>
      </c>
      <c r="N11" s="116"/>
      <c r="O11" s="54"/>
    </row>
    <row r="12" ht="12.75" customHeight="1">
      <c r="A12" s="54"/>
      <c r="B12" s="119">
        <v>3.0</v>
      </c>
      <c r="C12" s="120">
        <v>0.5</v>
      </c>
      <c r="D12" s="121"/>
      <c r="E12" s="122" t="s">
        <v>73</v>
      </c>
      <c r="F12" s="123"/>
      <c r="G12" s="112" t="str">
        <f>'大会組合せ表'!H15</f>
        <v>社ＦＣＪｒ</v>
      </c>
      <c r="H12" s="127"/>
      <c r="I12" s="126" t="s">
        <v>66</v>
      </c>
      <c r="J12" s="127"/>
      <c r="K12" s="124" t="str">
        <f>'大会組合せ表'!G17</f>
        <v>Ｍ．ＳＥＲＩＯ．ＦＣ</v>
      </c>
      <c r="L12" s="128"/>
      <c r="M12" s="118" t="s">
        <v>74</v>
      </c>
      <c r="N12" s="129" t="s">
        <v>68</v>
      </c>
      <c r="O12" s="54"/>
    </row>
    <row r="13" ht="12.75" customHeight="1">
      <c r="A13" s="54"/>
      <c r="B13" s="116"/>
      <c r="C13" s="30"/>
      <c r="D13" s="32"/>
      <c r="E13" s="116"/>
      <c r="F13" s="30"/>
      <c r="G13" s="31"/>
      <c r="H13" s="131"/>
      <c r="I13" s="117" t="str">
        <f>IF(H12="","",IF(H12=J12,"PK",""))</f>
        <v/>
      </c>
      <c r="J13" s="131"/>
      <c r="K13" s="31"/>
      <c r="L13" s="31"/>
      <c r="M13" s="118" t="s">
        <v>75</v>
      </c>
      <c r="N13" s="116"/>
      <c r="O13" s="54"/>
    </row>
    <row r="14" ht="12.75" customHeight="1">
      <c r="A14" s="54"/>
      <c r="B14" s="119">
        <v>4.0</v>
      </c>
      <c r="C14" s="120">
        <v>0.5416666666666666</v>
      </c>
      <c r="D14" s="121"/>
      <c r="E14" s="122" t="s">
        <v>76</v>
      </c>
      <c r="F14" s="123"/>
      <c r="G14" s="112" t="str">
        <f>'大会組合せ表'!J8</f>
        <v>小野東ＳＳＤ</v>
      </c>
      <c r="H14" s="125"/>
      <c r="I14" s="132" t="s">
        <v>66</v>
      </c>
      <c r="J14" s="127"/>
      <c r="K14" s="124" t="str">
        <f>'大会組合せ表'!G8</f>
        <v>加美ＦＣＪｒ</v>
      </c>
      <c r="L14" s="133"/>
      <c r="M14" s="118" t="s">
        <v>77</v>
      </c>
      <c r="N14" s="129" t="s">
        <v>68</v>
      </c>
      <c r="O14" s="54"/>
    </row>
    <row r="15" ht="12.75" customHeight="1">
      <c r="A15" s="54"/>
      <c r="B15" s="116"/>
      <c r="C15" s="30"/>
      <c r="D15" s="32"/>
      <c r="E15" s="116"/>
      <c r="F15" s="30"/>
      <c r="G15" s="31"/>
      <c r="H15" s="130"/>
      <c r="I15" s="117" t="str">
        <f>IF(H14="","",IF(H14=J14,"PK",""))</f>
        <v/>
      </c>
      <c r="J15" s="131"/>
      <c r="K15" s="31"/>
      <c r="L15" s="31"/>
      <c r="M15" s="118" t="s">
        <v>78</v>
      </c>
      <c r="N15" s="116"/>
      <c r="O15" s="54"/>
    </row>
    <row r="16" ht="12.75" customHeight="1">
      <c r="A16" s="54"/>
      <c r="B16" s="119">
        <v>5.0</v>
      </c>
      <c r="C16" s="120">
        <v>0.5833333333333334</v>
      </c>
      <c r="D16" s="121"/>
      <c r="E16" s="122" t="s">
        <v>79</v>
      </c>
      <c r="F16" s="123"/>
      <c r="G16" s="112" t="str">
        <f>'大会組合せ表'!J17</f>
        <v>日野ＦＣ</v>
      </c>
      <c r="H16" s="125"/>
      <c r="I16" s="132" t="s">
        <v>66</v>
      </c>
      <c r="J16" s="134"/>
      <c r="K16" s="112" t="str">
        <f>'大会組合せ表'!H15</f>
        <v>社ＦＣＪｒ</v>
      </c>
      <c r="L16" s="133"/>
      <c r="M16" s="118" t="s">
        <v>80</v>
      </c>
      <c r="N16" s="129" t="s">
        <v>68</v>
      </c>
      <c r="O16" s="54"/>
    </row>
    <row r="17" ht="12.75" customHeight="1">
      <c r="A17" s="54"/>
      <c r="B17" s="116"/>
      <c r="C17" s="30"/>
      <c r="D17" s="32"/>
      <c r="E17" s="116"/>
      <c r="F17" s="30"/>
      <c r="G17" s="31"/>
      <c r="H17" s="130"/>
      <c r="I17" s="117" t="str">
        <f>IF(H16="","",IF(H16=J16,"PK",""))</f>
        <v/>
      </c>
      <c r="J17" s="135"/>
      <c r="K17" s="31"/>
      <c r="L17" s="31"/>
      <c r="M17" s="118" t="s">
        <v>81</v>
      </c>
      <c r="N17" s="116"/>
      <c r="O17" s="54"/>
    </row>
    <row r="18" ht="12.75" customHeight="1">
      <c r="A18" s="54"/>
      <c r="B18" s="119">
        <v>6.0</v>
      </c>
      <c r="C18" s="120">
        <v>0.625</v>
      </c>
      <c r="D18" s="121"/>
      <c r="E18" s="122"/>
      <c r="F18" s="123"/>
      <c r="G18" s="112"/>
      <c r="H18" s="125"/>
      <c r="I18" s="132" t="s">
        <v>66</v>
      </c>
      <c r="J18" s="134"/>
      <c r="K18" s="112"/>
      <c r="L18" s="136"/>
      <c r="M18" s="137"/>
      <c r="N18" s="129"/>
      <c r="O18" s="54"/>
    </row>
    <row r="19" ht="12.75" customHeight="1">
      <c r="A19" s="54"/>
      <c r="B19" s="116"/>
      <c r="C19" s="30"/>
      <c r="D19" s="32"/>
      <c r="E19" s="116"/>
      <c r="F19" s="30"/>
      <c r="G19" s="31"/>
      <c r="H19" s="130"/>
      <c r="I19" s="138"/>
      <c r="J19" s="135"/>
      <c r="K19" s="31"/>
      <c r="L19" s="32"/>
      <c r="M19" s="137"/>
      <c r="N19" s="116"/>
      <c r="O19" s="54"/>
    </row>
    <row r="20" ht="6.75" customHeight="1">
      <c r="A20" s="54"/>
      <c r="B20" s="90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90"/>
      <c r="N20" s="90"/>
      <c r="O20" s="54"/>
    </row>
    <row r="21" ht="13.5" customHeight="1">
      <c r="A21" s="54"/>
      <c r="B21" s="93" t="s">
        <v>57</v>
      </c>
      <c r="C21" s="94" t="s">
        <v>82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54"/>
    </row>
    <row r="22" ht="18.0" customHeight="1">
      <c r="A22" s="54"/>
      <c r="B22" s="95" t="s">
        <v>59</v>
      </c>
      <c r="C22" s="96" t="s">
        <v>60</v>
      </c>
      <c r="D22" s="97"/>
      <c r="E22" s="98" t="s">
        <v>61</v>
      </c>
      <c r="F22" s="99"/>
      <c r="G22" s="100"/>
      <c r="H22" s="100"/>
      <c r="I22" s="101" t="s">
        <v>62</v>
      </c>
      <c r="J22" s="101"/>
      <c r="K22" s="100"/>
      <c r="L22" s="102"/>
      <c r="M22" s="103" t="s">
        <v>63</v>
      </c>
      <c r="N22" s="103" t="s">
        <v>64</v>
      </c>
      <c r="O22" s="54"/>
    </row>
    <row r="23" ht="12.75" customHeight="1">
      <c r="A23" s="54"/>
      <c r="B23" s="139">
        <v>1.0</v>
      </c>
      <c r="C23" s="140">
        <v>0.4166666666666667</v>
      </c>
      <c r="D23" s="141"/>
      <c r="E23" s="107" t="s">
        <v>83</v>
      </c>
      <c r="F23" s="142"/>
      <c r="G23" s="143" t="str">
        <f>'大会組合せ表'!E10</f>
        <v>小野イレブン</v>
      </c>
      <c r="H23" s="144"/>
      <c r="I23" s="111" t="s">
        <v>66</v>
      </c>
      <c r="J23" s="110"/>
      <c r="K23" s="143" t="str">
        <f>'大会組合せ表'!E8</f>
        <v>ＬＵＺ零壱ＦＣ</v>
      </c>
      <c r="L23" s="145"/>
      <c r="M23" s="114" t="s">
        <v>75</v>
      </c>
      <c r="N23" s="115" t="s">
        <v>68</v>
      </c>
      <c r="O23" s="54"/>
    </row>
    <row r="24" ht="12.75" customHeight="1">
      <c r="A24" s="54"/>
      <c r="B24" s="116"/>
      <c r="C24" s="30"/>
      <c r="D24" s="32"/>
      <c r="E24" s="116"/>
      <c r="F24" s="142"/>
      <c r="G24" s="31"/>
      <c r="H24" s="144"/>
      <c r="I24" s="117" t="str">
        <f>IF(H23="","",IF(H23=J23,"PK",""))</f>
        <v/>
      </c>
      <c r="J24" s="110"/>
      <c r="K24" s="31"/>
      <c r="L24" s="145"/>
      <c r="M24" s="118" t="s">
        <v>74</v>
      </c>
      <c r="N24" s="116"/>
      <c r="O24" s="54"/>
    </row>
    <row r="25" ht="12.75" customHeight="1">
      <c r="A25" s="54"/>
      <c r="B25" s="119">
        <v>2.0</v>
      </c>
      <c r="C25" s="120">
        <v>0.4583333333333333</v>
      </c>
      <c r="D25" s="121"/>
      <c r="E25" s="122" t="s">
        <v>84</v>
      </c>
      <c r="F25" s="123"/>
      <c r="G25" s="124" t="str">
        <f>'大会組合せ表'!B15</f>
        <v>西脇ＦＣ</v>
      </c>
      <c r="H25" s="125"/>
      <c r="I25" s="126" t="s">
        <v>66</v>
      </c>
      <c r="J25" s="127"/>
      <c r="K25" s="112" t="str">
        <f>'大会組合せ表'!B17</f>
        <v>ヴィリッキーニＳＣ</v>
      </c>
      <c r="L25" s="128"/>
      <c r="M25" s="118" t="s">
        <v>85</v>
      </c>
      <c r="N25" s="129" t="s">
        <v>68</v>
      </c>
      <c r="O25" s="54"/>
    </row>
    <row r="26" ht="12.75" customHeight="1">
      <c r="A26" s="54"/>
      <c r="B26" s="116"/>
      <c r="C26" s="30"/>
      <c r="D26" s="32"/>
      <c r="E26" s="116"/>
      <c r="F26" s="30"/>
      <c r="G26" s="31"/>
      <c r="H26" s="130"/>
      <c r="I26" s="117" t="str">
        <f>IF(H25="","",IF(H25=J25,"PK",""))</f>
        <v/>
      </c>
      <c r="J26" s="131"/>
      <c r="K26" s="31"/>
      <c r="L26" s="31"/>
      <c r="M26" s="118" t="s">
        <v>86</v>
      </c>
      <c r="N26" s="116"/>
      <c r="O26" s="54"/>
    </row>
    <row r="27" ht="12.75" customHeight="1">
      <c r="A27" s="54"/>
      <c r="B27" s="119">
        <v>3.0</v>
      </c>
      <c r="C27" s="120">
        <v>0.5</v>
      </c>
      <c r="D27" s="121"/>
      <c r="E27" s="122" t="s">
        <v>87</v>
      </c>
      <c r="F27" s="123"/>
      <c r="G27" s="112" t="str">
        <f>'大会組合せ表'!E8</f>
        <v>ＬＵＺ零壱ＦＣ</v>
      </c>
      <c r="H27" s="127"/>
      <c r="I27" s="126" t="s">
        <v>66</v>
      </c>
      <c r="J27" s="127"/>
      <c r="K27" s="112" t="str">
        <f>'大会組合せ表'!B8</f>
        <v>加西ＦＣロッソ</v>
      </c>
      <c r="L27" s="146"/>
      <c r="M27" s="118" t="s">
        <v>81</v>
      </c>
      <c r="N27" s="129" t="s">
        <v>68</v>
      </c>
      <c r="O27" s="54"/>
    </row>
    <row r="28" ht="12.75" customHeight="1">
      <c r="A28" s="54"/>
      <c r="B28" s="116"/>
      <c r="C28" s="30"/>
      <c r="D28" s="32"/>
      <c r="E28" s="116"/>
      <c r="F28" s="147"/>
      <c r="G28" s="31"/>
      <c r="H28" s="131"/>
      <c r="I28" s="117" t="str">
        <f>IF(H27="","",IF(H27=J27,"PK",""))</f>
        <v/>
      </c>
      <c r="J28" s="131"/>
      <c r="K28" s="31"/>
      <c r="L28" s="148"/>
      <c r="M28" s="118" t="s">
        <v>67</v>
      </c>
      <c r="N28" s="116"/>
      <c r="O28" s="54"/>
    </row>
    <row r="29" ht="12.75" customHeight="1">
      <c r="A29" s="54"/>
      <c r="B29" s="119">
        <v>4.0</v>
      </c>
      <c r="C29" s="120">
        <v>0.5416666666666666</v>
      </c>
      <c r="D29" s="149"/>
      <c r="E29" s="150" t="s">
        <v>88</v>
      </c>
      <c r="F29" s="151"/>
      <c r="G29" s="112" t="str">
        <f>'大会組合せ表'!G10</f>
        <v>イルソーレ加東ＦＣ</v>
      </c>
      <c r="H29" s="127"/>
      <c r="I29" s="132" t="s">
        <v>66</v>
      </c>
      <c r="J29" s="127"/>
      <c r="K29" s="112" t="str">
        <f>'大会組合せ表'!J10</f>
        <v>加西ＦＣ</v>
      </c>
      <c r="L29" s="146"/>
      <c r="M29" s="118" t="s">
        <v>89</v>
      </c>
      <c r="N29" s="129" t="s">
        <v>68</v>
      </c>
      <c r="O29" s="54"/>
    </row>
    <row r="30" ht="12.75" customHeight="1">
      <c r="A30" s="54"/>
      <c r="B30" s="116"/>
      <c r="C30" s="30"/>
      <c r="D30" s="32"/>
      <c r="E30" s="116"/>
      <c r="F30" s="152"/>
      <c r="G30" s="31"/>
      <c r="H30" s="131"/>
      <c r="I30" s="117" t="str">
        <f>IF(H29="","",IF(H29=J29,"PK",""))</f>
        <v/>
      </c>
      <c r="J30" s="131"/>
      <c r="K30" s="31"/>
      <c r="L30" s="148"/>
      <c r="M30" s="118" t="s">
        <v>90</v>
      </c>
      <c r="N30" s="116"/>
      <c r="O30" s="54"/>
    </row>
    <row r="31" ht="12.75" customHeight="1">
      <c r="A31" s="54"/>
      <c r="B31" s="119">
        <v>5.0</v>
      </c>
      <c r="C31" s="120">
        <v>0.5833333333333334</v>
      </c>
      <c r="D31" s="149"/>
      <c r="E31" s="150" t="s">
        <v>91</v>
      </c>
      <c r="F31" s="151"/>
      <c r="G31" s="112" t="str">
        <f>'大会組合せ表'!E15</f>
        <v>小野ＦＣ</v>
      </c>
      <c r="H31" s="127"/>
      <c r="I31" s="132" t="s">
        <v>66</v>
      </c>
      <c r="J31" s="127"/>
      <c r="K31" s="124" t="str">
        <f>'大会組合せ表'!B15</f>
        <v>西脇ＦＣ</v>
      </c>
      <c r="L31" s="146"/>
      <c r="M31" s="118" t="s">
        <v>72</v>
      </c>
      <c r="N31" s="129" t="s">
        <v>68</v>
      </c>
      <c r="O31" s="54"/>
    </row>
    <row r="32" ht="12.75" customHeight="1">
      <c r="A32" s="54"/>
      <c r="B32" s="116"/>
      <c r="C32" s="30"/>
      <c r="D32" s="32"/>
      <c r="E32" s="116"/>
      <c r="F32" s="152"/>
      <c r="G32" s="31"/>
      <c r="H32" s="131"/>
      <c r="I32" s="138"/>
      <c r="J32" s="131"/>
      <c r="K32" s="31"/>
      <c r="L32" s="148"/>
      <c r="M32" s="118" t="s">
        <v>85</v>
      </c>
      <c r="N32" s="116"/>
      <c r="O32" s="54"/>
    </row>
    <row r="33" ht="12.75" customHeight="1">
      <c r="A33" s="54"/>
      <c r="B33" s="119">
        <v>6.0</v>
      </c>
      <c r="C33" s="120">
        <v>0.6458333333333334</v>
      </c>
      <c r="D33" s="121"/>
      <c r="E33" s="122" t="s">
        <v>92</v>
      </c>
      <c r="F33" s="123"/>
      <c r="G33" s="112" t="str">
        <f>'大会組合せ表'!G17</f>
        <v>Ｍ．ＳＥＲＩＯ．ＦＣ</v>
      </c>
      <c r="H33" s="125"/>
      <c r="I33" s="126" t="s">
        <v>66</v>
      </c>
      <c r="J33" s="127"/>
      <c r="K33" s="112" t="str">
        <f>'大会組合せ表'!J17</f>
        <v>日野ＦＣ</v>
      </c>
      <c r="L33" s="146"/>
      <c r="M33" s="118" t="s">
        <v>78</v>
      </c>
      <c r="N33" s="129" t="s">
        <v>68</v>
      </c>
      <c r="O33" s="54"/>
    </row>
    <row r="34" ht="12.75" customHeight="1">
      <c r="A34" s="54"/>
      <c r="B34" s="116"/>
      <c r="C34" s="30"/>
      <c r="D34" s="32"/>
      <c r="E34" s="116"/>
      <c r="F34" s="147"/>
      <c r="G34" s="31"/>
      <c r="H34" s="130"/>
      <c r="I34" s="138" t="str">
        <f>IF(H33="","",IF(H33=J33,"PK",""))</f>
        <v/>
      </c>
      <c r="J34" s="131"/>
      <c r="K34" s="31"/>
      <c r="L34" s="153"/>
      <c r="M34" s="118" t="s">
        <v>77</v>
      </c>
      <c r="N34" s="116"/>
      <c r="O34" s="54"/>
    </row>
    <row r="35" ht="6.75" customHeight="1">
      <c r="A35" s="54"/>
      <c r="B35" s="81"/>
      <c r="C35" s="154"/>
      <c r="D35" s="154"/>
      <c r="E35" s="155"/>
      <c r="F35" s="55"/>
      <c r="G35" s="156"/>
      <c r="H35" s="157"/>
      <c r="I35" s="158"/>
      <c r="J35" s="159"/>
      <c r="K35" s="156"/>
      <c r="L35" s="54"/>
      <c r="M35" s="160"/>
      <c r="N35" s="161"/>
      <c r="O35" s="54"/>
    </row>
    <row r="36" ht="13.5" customHeight="1">
      <c r="A36" s="92"/>
      <c r="B36" s="93" t="s">
        <v>57</v>
      </c>
      <c r="C36" s="94" t="s">
        <v>93</v>
      </c>
      <c r="D36" s="92"/>
      <c r="E36" s="92"/>
      <c r="F36" s="92"/>
      <c r="G36" s="92"/>
      <c r="H36" s="92"/>
      <c r="I36" s="92"/>
      <c r="J36" s="92"/>
      <c r="K36" s="92"/>
      <c r="L36" s="92"/>
      <c r="M36" s="93"/>
      <c r="N36" s="93"/>
      <c r="O36" s="92"/>
    </row>
    <row r="37" ht="13.5" customHeight="1">
      <c r="A37" s="54"/>
      <c r="B37" s="95" t="s">
        <v>59</v>
      </c>
      <c r="C37" s="96" t="s">
        <v>60</v>
      </c>
      <c r="D37" s="97"/>
      <c r="E37" s="98" t="s">
        <v>61</v>
      </c>
      <c r="F37" s="99"/>
      <c r="G37" s="100"/>
      <c r="H37" s="100"/>
      <c r="I37" s="101" t="s">
        <v>62</v>
      </c>
      <c r="J37" s="101"/>
      <c r="K37" s="100"/>
      <c r="L37" s="102"/>
      <c r="M37" s="103" t="s">
        <v>63</v>
      </c>
      <c r="N37" s="103" t="s">
        <v>64</v>
      </c>
      <c r="O37" s="54"/>
    </row>
    <row r="38" ht="12.75" customHeight="1">
      <c r="A38" s="54"/>
      <c r="B38" s="139">
        <v>1.0</v>
      </c>
      <c r="C38" s="140">
        <v>0.4166666666666667</v>
      </c>
      <c r="D38" s="141"/>
      <c r="E38" s="122" t="s">
        <v>94</v>
      </c>
      <c r="F38" s="108"/>
      <c r="G38" s="143" t="str">
        <f>'大会組合せ表'!G8</f>
        <v>加美ＦＣＪｒ</v>
      </c>
      <c r="H38" s="110"/>
      <c r="I38" s="111" t="s">
        <v>66</v>
      </c>
      <c r="J38" s="162"/>
      <c r="K38" s="143" t="str">
        <f>'大会組合せ表'!G10</f>
        <v>イルソーレ加東ＦＣ</v>
      </c>
      <c r="L38" s="163"/>
      <c r="M38" s="114" t="s">
        <v>95</v>
      </c>
      <c r="N38" s="115" t="s">
        <v>68</v>
      </c>
      <c r="O38" s="54"/>
    </row>
    <row r="39" ht="12.75" customHeight="1">
      <c r="A39" s="54"/>
      <c r="B39" s="116"/>
      <c r="C39" s="30"/>
      <c r="D39" s="32"/>
      <c r="E39" s="116"/>
      <c r="F39" s="30"/>
      <c r="G39" s="31"/>
      <c r="H39" s="110"/>
      <c r="I39" s="117" t="str">
        <f>IF(H38="","",IF(H38=J38,"PK",""))</f>
        <v/>
      </c>
      <c r="J39" s="162"/>
      <c r="K39" s="31"/>
      <c r="L39" s="32"/>
      <c r="M39" s="118" t="s">
        <v>89</v>
      </c>
      <c r="N39" s="116"/>
      <c r="O39" s="54"/>
    </row>
    <row r="40" ht="12.75" customHeight="1">
      <c r="A40" s="54"/>
      <c r="B40" s="119">
        <v>2.0</v>
      </c>
      <c r="C40" s="120">
        <v>0.4583333333333333</v>
      </c>
      <c r="D40" s="121"/>
      <c r="E40" s="122" t="s">
        <v>96</v>
      </c>
      <c r="F40" s="123"/>
      <c r="G40" s="124" t="str">
        <f>'大会組合せ表'!E17</f>
        <v>ジンガ三木ＳＣ</v>
      </c>
      <c r="H40" s="127"/>
      <c r="I40" s="126" t="s">
        <v>66</v>
      </c>
      <c r="J40" s="134"/>
      <c r="K40" s="112" t="str">
        <f>'大会組合せ表'!E15</f>
        <v>小野ＦＣ</v>
      </c>
      <c r="L40" s="136"/>
      <c r="M40" s="118" t="s">
        <v>90</v>
      </c>
      <c r="N40" s="129" t="s">
        <v>68</v>
      </c>
      <c r="O40" s="54"/>
    </row>
    <row r="41" ht="12.75" customHeight="1">
      <c r="A41" s="54"/>
      <c r="B41" s="116"/>
      <c r="C41" s="30"/>
      <c r="D41" s="32"/>
      <c r="E41" s="116"/>
      <c r="F41" s="30"/>
      <c r="G41" s="31"/>
      <c r="H41" s="131"/>
      <c r="I41" s="117" t="str">
        <f>IF(H40="","",IF(H40=J40,"PK",""))</f>
        <v/>
      </c>
      <c r="J41" s="135"/>
      <c r="K41" s="31"/>
      <c r="L41" s="32"/>
      <c r="M41" s="118" t="s">
        <v>80</v>
      </c>
      <c r="N41" s="116"/>
      <c r="O41" s="54"/>
    </row>
    <row r="42" ht="12.75" customHeight="1">
      <c r="A42" s="54"/>
      <c r="B42" s="104">
        <v>3.0</v>
      </c>
      <c r="C42" s="105">
        <v>0.5</v>
      </c>
      <c r="D42" s="121"/>
      <c r="E42" s="122" t="s">
        <v>97</v>
      </c>
      <c r="F42" s="123"/>
      <c r="G42" s="112" t="str">
        <f>'大会組合せ表'!B10</f>
        <v>河合ＳＳＤ</v>
      </c>
      <c r="H42" s="127"/>
      <c r="I42" s="126" t="s">
        <v>66</v>
      </c>
      <c r="J42" s="127"/>
      <c r="K42" s="112" t="str">
        <f>'大会組合せ表'!E10</f>
        <v>小野イレブン</v>
      </c>
      <c r="L42" s="128"/>
      <c r="M42" s="118" t="s">
        <v>69</v>
      </c>
      <c r="N42" s="129" t="s">
        <v>68</v>
      </c>
      <c r="O42" s="54"/>
    </row>
    <row r="43" ht="12.75" customHeight="1">
      <c r="A43" s="54"/>
      <c r="B43" s="116"/>
      <c r="C43" s="30"/>
      <c r="D43" s="32"/>
      <c r="E43" s="116"/>
      <c r="F43" s="30"/>
      <c r="G43" s="31"/>
      <c r="H43" s="131"/>
      <c r="I43" s="117" t="str">
        <f>IF(H42="","",IF(H42=J42,"PK",""))</f>
        <v/>
      </c>
      <c r="J43" s="131"/>
      <c r="K43" s="31"/>
      <c r="L43" s="31"/>
      <c r="M43" s="118" t="s">
        <v>95</v>
      </c>
      <c r="N43" s="116"/>
      <c r="O43" s="54"/>
    </row>
    <row r="44" ht="12.75" customHeight="1">
      <c r="A44" s="54"/>
      <c r="B44" s="119">
        <v>4.0</v>
      </c>
      <c r="C44" s="120">
        <v>0.5416666666666666</v>
      </c>
      <c r="D44" s="121"/>
      <c r="E44" s="122" t="s">
        <v>98</v>
      </c>
      <c r="F44" s="123"/>
      <c r="G44" s="112" t="str">
        <f>'大会組合せ表'!B17</f>
        <v>ヴィリッキーニＳＣ</v>
      </c>
      <c r="H44" s="127"/>
      <c r="I44" s="132" t="s">
        <v>66</v>
      </c>
      <c r="J44" s="127"/>
      <c r="K44" s="112" t="str">
        <f>'大会組合せ表'!E17</f>
        <v>ジンガ三木ＳＣ</v>
      </c>
      <c r="L44" s="164"/>
      <c r="M44" s="118" t="s">
        <v>86</v>
      </c>
      <c r="N44" s="129" t="s">
        <v>68</v>
      </c>
      <c r="O44" s="54"/>
    </row>
    <row r="45" ht="12.75" customHeight="1">
      <c r="A45" s="54"/>
      <c r="B45" s="116"/>
      <c r="C45" s="30"/>
      <c r="D45" s="32"/>
      <c r="E45" s="116"/>
      <c r="F45" s="30"/>
      <c r="G45" s="31"/>
      <c r="H45" s="131"/>
      <c r="I45" s="117" t="str">
        <f>IF(H44="","",IF(H44=J44,"PK",""))</f>
        <v/>
      </c>
      <c r="J45" s="131"/>
      <c r="K45" s="31"/>
      <c r="L45" s="32"/>
      <c r="M45" s="118" t="s">
        <v>71</v>
      </c>
      <c r="N45" s="116"/>
      <c r="O45" s="54"/>
    </row>
    <row r="46" ht="12.75" customHeight="1">
      <c r="A46" s="54"/>
      <c r="B46" s="119">
        <v>5.0</v>
      </c>
      <c r="C46" s="120">
        <v>0.5833333333333334</v>
      </c>
      <c r="D46" s="121"/>
      <c r="E46" s="122"/>
      <c r="F46" s="123"/>
      <c r="G46" s="112"/>
      <c r="H46" s="125"/>
      <c r="I46" s="132" t="s">
        <v>66</v>
      </c>
      <c r="J46" s="134"/>
      <c r="K46" s="112"/>
      <c r="L46" s="164"/>
      <c r="M46" s="137"/>
      <c r="N46" s="129"/>
      <c r="O46" s="54"/>
    </row>
    <row r="47" ht="12.75" customHeight="1">
      <c r="A47" s="54"/>
      <c r="B47" s="116"/>
      <c r="C47" s="30"/>
      <c r="D47" s="32"/>
      <c r="E47" s="116"/>
      <c r="F47" s="30"/>
      <c r="G47" s="31"/>
      <c r="H47" s="130"/>
      <c r="I47" s="117" t="str">
        <f>IF(H46="","",IF(H46=J46,"PK",""))</f>
        <v/>
      </c>
      <c r="J47" s="135"/>
      <c r="K47" s="31"/>
      <c r="L47" s="32"/>
      <c r="M47" s="137"/>
      <c r="N47" s="116"/>
      <c r="O47" s="54"/>
    </row>
    <row r="48" ht="12.75" customHeight="1">
      <c r="A48" s="54"/>
      <c r="B48" s="119">
        <v>6.0</v>
      </c>
      <c r="C48" s="120">
        <v>0.625</v>
      </c>
      <c r="D48" s="121"/>
      <c r="E48" s="122"/>
      <c r="F48" s="123"/>
      <c r="G48" s="112"/>
      <c r="H48" s="125"/>
      <c r="I48" s="132" t="s">
        <v>66</v>
      </c>
      <c r="J48" s="127"/>
      <c r="K48" s="112"/>
      <c r="L48" s="136"/>
      <c r="M48" s="137"/>
      <c r="N48" s="129"/>
      <c r="O48" s="54"/>
    </row>
    <row r="49" ht="12.75" customHeight="1">
      <c r="A49" s="54"/>
      <c r="B49" s="116"/>
      <c r="C49" s="30"/>
      <c r="D49" s="32"/>
      <c r="E49" s="116"/>
      <c r="F49" s="30"/>
      <c r="G49" s="31"/>
      <c r="H49" s="130"/>
      <c r="I49" s="138" t="str">
        <f>IF(H48="","",IF(H48=J48,"PK",""))</f>
        <v/>
      </c>
      <c r="J49" s="131"/>
      <c r="K49" s="31"/>
      <c r="L49" s="32"/>
      <c r="M49" s="137"/>
      <c r="N49" s="116"/>
      <c r="O49" s="54"/>
    </row>
    <row r="50" ht="6.0" customHeight="1">
      <c r="A50" s="54"/>
      <c r="B50" s="90"/>
      <c r="C50" s="54"/>
      <c r="D50" s="54"/>
      <c r="E50" s="82"/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ht="13.5" customHeight="1">
      <c r="A51" s="87"/>
      <c r="B51" s="88" t="s">
        <v>0</v>
      </c>
      <c r="O51" s="89"/>
    </row>
    <row r="52" ht="13.5" customHeight="1">
      <c r="A52" s="87"/>
      <c r="B52" s="165"/>
      <c r="C52" s="87"/>
      <c r="D52" s="87"/>
      <c r="E52" s="87"/>
      <c r="F52" s="87"/>
      <c r="G52" s="87"/>
      <c r="H52" s="87"/>
      <c r="I52" s="87"/>
      <c r="J52" s="87"/>
      <c r="K52" s="91" t="s">
        <v>99</v>
      </c>
      <c r="N52" s="166"/>
      <c r="O52" s="87"/>
    </row>
    <row r="53" ht="21.0" customHeight="1">
      <c r="A53" s="54"/>
      <c r="B53" s="90"/>
      <c r="C53" s="54"/>
      <c r="D53" s="54"/>
      <c r="E53" s="54"/>
      <c r="F53" s="54"/>
      <c r="G53" s="54"/>
      <c r="H53" s="54"/>
      <c r="I53" s="54"/>
      <c r="J53" s="54"/>
      <c r="K53" s="91" t="s">
        <v>100</v>
      </c>
      <c r="O53" s="54"/>
    </row>
    <row r="54" ht="6.75" customHeight="1">
      <c r="A54" s="54"/>
      <c r="B54" s="90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ht="13.5" customHeight="1">
      <c r="A55" s="92"/>
      <c r="B55" s="93" t="s">
        <v>57</v>
      </c>
      <c r="C55" s="94" t="s">
        <v>58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ht="13.5" customHeight="1">
      <c r="A56" s="54"/>
      <c r="B56" s="95" t="s">
        <v>59</v>
      </c>
      <c r="C56" s="96" t="s">
        <v>60</v>
      </c>
      <c r="D56" s="97"/>
      <c r="E56" s="98" t="s">
        <v>61</v>
      </c>
      <c r="F56" s="99"/>
      <c r="G56" s="100"/>
      <c r="H56" s="100"/>
      <c r="I56" s="101" t="s">
        <v>62</v>
      </c>
      <c r="J56" s="101"/>
      <c r="K56" s="100"/>
      <c r="L56" s="102"/>
      <c r="M56" s="103" t="s">
        <v>63</v>
      </c>
      <c r="N56" s="103" t="s">
        <v>64</v>
      </c>
      <c r="O56" s="54"/>
    </row>
    <row r="57" ht="13.5" customHeight="1">
      <c r="A57" s="54"/>
      <c r="B57" s="104">
        <v>1.0</v>
      </c>
      <c r="C57" s="105">
        <v>0.4166666666666667</v>
      </c>
      <c r="D57" s="106"/>
      <c r="E57" s="167" t="s">
        <v>101</v>
      </c>
      <c r="F57" s="142"/>
      <c r="G57" s="112" t="str">
        <f>'大会組合せ表'!D23</f>
        <v>Ａ１位</v>
      </c>
      <c r="H57" s="144"/>
      <c r="I57" s="158" t="s">
        <v>66</v>
      </c>
      <c r="J57" s="110"/>
      <c r="K57" s="112" t="str">
        <f>'大会組合せ表'!D27</f>
        <v>Ｄ２位</v>
      </c>
      <c r="L57" s="55"/>
      <c r="M57" s="168" t="s">
        <v>102</v>
      </c>
      <c r="N57" s="115" t="s">
        <v>68</v>
      </c>
      <c r="O57" s="54"/>
    </row>
    <row r="58" ht="13.5" customHeight="1">
      <c r="A58" s="54"/>
      <c r="B58" s="116"/>
      <c r="C58" s="30"/>
      <c r="D58" s="32"/>
      <c r="E58" s="116"/>
      <c r="F58" s="30"/>
      <c r="G58" s="31"/>
      <c r="H58" s="144"/>
      <c r="I58" s="117" t="str">
        <f>IF(H57="","",IF(H57=J57,"PK",""))</f>
        <v/>
      </c>
      <c r="J58" s="110"/>
      <c r="K58" s="31"/>
      <c r="L58" s="31"/>
      <c r="M58" s="116"/>
      <c r="N58" s="116"/>
      <c r="O58" s="54"/>
    </row>
    <row r="59" ht="13.5" customHeight="1">
      <c r="A59" s="54"/>
      <c r="B59" s="119">
        <v>2.0</v>
      </c>
      <c r="C59" s="120">
        <v>0.4583333333333333</v>
      </c>
      <c r="D59" s="121"/>
      <c r="E59" s="122" t="s">
        <v>103</v>
      </c>
      <c r="F59" s="123"/>
      <c r="G59" s="112" t="str">
        <f>'大会組合せ表'!D39</f>
        <v>C１位</v>
      </c>
      <c r="H59" s="125"/>
      <c r="I59" s="132" t="s">
        <v>66</v>
      </c>
      <c r="J59" s="127"/>
      <c r="K59" s="112" t="str">
        <f>'大会組合せ表'!D43</f>
        <v>Ｂ２位</v>
      </c>
      <c r="L59" s="128"/>
      <c r="M59" s="169" t="s">
        <v>102</v>
      </c>
      <c r="N59" s="129" t="s">
        <v>68</v>
      </c>
      <c r="O59" s="54"/>
    </row>
    <row r="60" ht="13.5" customHeight="1">
      <c r="A60" s="54"/>
      <c r="B60" s="116"/>
      <c r="C60" s="30"/>
      <c r="D60" s="32"/>
      <c r="E60" s="116"/>
      <c r="F60" s="30"/>
      <c r="G60" s="31"/>
      <c r="H60" s="130"/>
      <c r="I60" s="117" t="str">
        <f>IF(H59="","",IF(H59=J59,"PK",""))</f>
        <v/>
      </c>
      <c r="J60" s="131"/>
      <c r="K60" s="31"/>
      <c r="L60" s="31"/>
      <c r="M60" s="116"/>
      <c r="N60" s="116"/>
      <c r="O60" s="54"/>
    </row>
    <row r="61" ht="13.5" customHeight="1">
      <c r="A61" s="54"/>
      <c r="B61" s="119">
        <v>3.0</v>
      </c>
      <c r="C61" s="120">
        <v>0.5</v>
      </c>
      <c r="D61" s="121"/>
      <c r="E61" s="122"/>
      <c r="F61" s="123"/>
      <c r="G61" s="112" t="s">
        <v>104</v>
      </c>
      <c r="H61" s="125"/>
      <c r="I61" s="132" t="s">
        <v>66</v>
      </c>
      <c r="J61" s="127"/>
      <c r="K61" s="112" t="s">
        <v>105</v>
      </c>
      <c r="L61" s="128"/>
      <c r="M61" s="170" t="s">
        <v>106</v>
      </c>
      <c r="N61" s="29"/>
      <c r="O61" s="54"/>
    </row>
    <row r="62" ht="13.5" customHeight="1">
      <c r="A62" s="54"/>
      <c r="B62" s="116"/>
      <c r="C62" s="30"/>
      <c r="D62" s="32"/>
      <c r="E62" s="116"/>
      <c r="F62" s="30"/>
      <c r="G62" s="31"/>
      <c r="H62" s="130"/>
      <c r="I62" s="117"/>
      <c r="J62" s="131"/>
      <c r="K62" s="31"/>
      <c r="L62" s="31"/>
      <c r="M62" s="30"/>
      <c r="N62" s="32"/>
      <c r="O62" s="54"/>
    </row>
    <row r="63" ht="13.5" customHeight="1">
      <c r="A63" s="54"/>
      <c r="B63" s="119">
        <v>4.0</v>
      </c>
      <c r="C63" s="154">
        <v>0.5416666666666666</v>
      </c>
      <c r="D63" s="106"/>
      <c r="E63" s="122" t="s">
        <v>107</v>
      </c>
      <c r="F63" s="123"/>
      <c r="G63" s="112" t="s">
        <v>108</v>
      </c>
      <c r="H63" s="125"/>
      <c r="I63" s="132" t="s">
        <v>66</v>
      </c>
      <c r="J63" s="127"/>
      <c r="K63" s="112" t="s">
        <v>109</v>
      </c>
      <c r="L63" s="128"/>
      <c r="M63" s="169" t="s">
        <v>102</v>
      </c>
      <c r="N63" s="129" t="s">
        <v>68</v>
      </c>
      <c r="O63" s="54"/>
    </row>
    <row r="64" ht="13.5" customHeight="1">
      <c r="A64" s="54"/>
      <c r="B64" s="116"/>
      <c r="C64" s="31"/>
      <c r="D64" s="32"/>
      <c r="E64" s="116"/>
      <c r="F64" s="30"/>
      <c r="G64" s="31"/>
      <c r="H64" s="130"/>
      <c r="I64" s="117" t="str">
        <f>IF(H63="","",IF(H63=J63,"PK",""))</f>
        <v/>
      </c>
      <c r="J64" s="131"/>
      <c r="K64" s="31"/>
      <c r="L64" s="31"/>
      <c r="M64" s="116"/>
      <c r="N64" s="116"/>
      <c r="O64" s="54"/>
    </row>
    <row r="65" ht="13.5" customHeight="1">
      <c r="A65" s="54"/>
      <c r="B65" s="119">
        <v>5.0</v>
      </c>
      <c r="C65" s="171">
        <v>0.5833333333333334</v>
      </c>
      <c r="D65" s="121"/>
      <c r="E65" s="122"/>
      <c r="F65" s="123"/>
      <c r="G65" s="124"/>
      <c r="H65" s="125"/>
      <c r="I65" s="132" t="s">
        <v>66</v>
      </c>
      <c r="J65" s="127"/>
      <c r="K65" s="124"/>
      <c r="L65" s="128"/>
      <c r="M65" s="169"/>
      <c r="N65" s="129"/>
      <c r="O65" s="54"/>
    </row>
    <row r="66" ht="13.5" customHeight="1">
      <c r="A66" s="54"/>
      <c r="B66" s="116"/>
      <c r="D66" s="36"/>
      <c r="E66" s="116"/>
      <c r="F66" s="30"/>
      <c r="G66" s="31"/>
      <c r="H66" s="130"/>
      <c r="I66" s="117" t="str">
        <f>IF(H65="","",IF(H65=J65,"PK",""))</f>
        <v/>
      </c>
      <c r="J66" s="131"/>
      <c r="K66" s="31"/>
      <c r="L66" s="31"/>
      <c r="M66" s="116"/>
      <c r="N66" s="116"/>
      <c r="O66" s="54"/>
    </row>
    <row r="67" ht="13.5" customHeight="1">
      <c r="A67" s="54"/>
      <c r="B67" s="119">
        <v>6.0</v>
      </c>
      <c r="C67" s="120">
        <v>0.625</v>
      </c>
      <c r="D67" s="121"/>
      <c r="E67" s="150" t="s">
        <v>27</v>
      </c>
      <c r="F67" s="123"/>
      <c r="G67" s="112" t="s">
        <v>110</v>
      </c>
      <c r="H67" s="125"/>
      <c r="I67" s="132" t="s">
        <v>66</v>
      </c>
      <c r="J67" s="127"/>
      <c r="K67" s="112" t="s">
        <v>111</v>
      </c>
      <c r="L67" s="136"/>
      <c r="M67" s="169" t="s">
        <v>102</v>
      </c>
      <c r="N67" s="129" t="s">
        <v>68</v>
      </c>
      <c r="O67" s="54"/>
    </row>
    <row r="68" ht="13.5" customHeight="1">
      <c r="A68" s="54"/>
      <c r="B68" s="116"/>
      <c r="C68" s="30"/>
      <c r="D68" s="32"/>
      <c r="E68" s="116"/>
      <c r="F68" s="30"/>
      <c r="G68" s="31"/>
      <c r="H68" s="130"/>
      <c r="I68" s="138" t="str">
        <f>IF(H67="","",IF(H67=J67,"PK",""))</f>
        <v/>
      </c>
      <c r="J68" s="131"/>
      <c r="K68" s="31"/>
      <c r="L68" s="32"/>
      <c r="M68" s="116"/>
      <c r="N68" s="116"/>
      <c r="O68" s="54"/>
    </row>
    <row r="69" ht="6.75" customHeight="1">
      <c r="A69" s="54"/>
      <c r="B69" s="81"/>
      <c r="C69" s="154"/>
      <c r="D69" s="154"/>
      <c r="E69" s="172"/>
      <c r="F69" s="55"/>
      <c r="G69" s="156"/>
      <c r="H69" s="157"/>
      <c r="I69" s="158"/>
      <c r="J69" s="159"/>
      <c r="K69" s="156"/>
      <c r="L69" s="54"/>
      <c r="M69" s="160"/>
      <c r="N69" s="160"/>
      <c r="O69" s="54"/>
    </row>
    <row r="70" ht="13.5" customHeight="1">
      <c r="A70" s="92"/>
      <c r="B70" s="93" t="s">
        <v>57</v>
      </c>
      <c r="C70" s="94" t="s">
        <v>82</v>
      </c>
      <c r="D70" s="92"/>
      <c r="E70" s="92"/>
      <c r="F70" s="92"/>
      <c r="G70" s="92"/>
      <c r="H70" s="92"/>
      <c r="I70" s="92"/>
      <c r="J70" s="92"/>
      <c r="K70" s="92"/>
      <c r="L70" s="92"/>
      <c r="M70" s="93"/>
      <c r="N70" s="93"/>
      <c r="O70" s="92"/>
    </row>
    <row r="71" ht="13.5" customHeight="1">
      <c r="A71" s="54"/>
      <c r="B71" s="95" t="s">
        <v>59</v>
      </c>
      <c r="C71" s="96" t="s">
        <v>60</v>
      </c>
      <c r="D71" s="97"/>
      <c r="E71" s="98" t="s">
        <v>61</v>
      </c>
      <c r="F71" s="173"/>
      <c r="G71" s="100"/>
      <c r="H71" s="100"/>
      <c r="I71" s="101" t="s">
        <v>62</v>
      </c>
      <c r="J71" s="101"/>
      <c r="K71" s="100"/>
      <c r="L71" s="102"/>
      <c r="M71" s="103" t="s">
        <v>63</v>
      </c>
      <c r="N71" s="103" t="s">
        <v>64</v>
      </c>
      <c r="O71" s="54"/>
    </row>
    <row r="72" ht="12.75" customHeight="1">
      <c r="A72" s="54"/>
      <c r="B72" s="139">
        <v>1.0</v>
      </c>
      <c r="C72" s="140">
        <v>0.4166666666666667</v>
      </c>
      <c r="D72" s="141"/>
      <c r="E72" s="107" t="s">
        <v>112</v>
      </c>
      <c r="F72" s="142"/>
      <c r="G72" s="143" t="str">
        <f>'大会組合せ表'!D31</f>
        <v>Ｂ１位</v>
      </c>
      <c r="H72" s="144"/>
      <c r="I72" s="158" t="s">
        <v>66</v>
      </c>
      <c r="J72" s="110"/>
      <c r="K72" s="112" t="str">
        <f>'大会組合せ表'!D35</f>
        <v>C２位</v>
      </c>
      <c r="L72" s="174"/>
      <c r="M72" s="168" t="s">
        <v>102</v>
      </c>
      <c r="N72" s="115" t="s">
        <v>68</v>
      </c>
      <c r="O72" s="54"/>
    </row>
    <row r="73" ht="12.75" customHeight="1">
      <c r="A73" s="54"/>
      <c r="B73" s="116"/>
      <c r="C73" s="30"/>
      <c r="D73" s="32"/>
      <c r="E73" s="116"/>
      <c r="F73" s="30"/>
      <c r="G73" s="31"/>
      <c r="H73" s="130"/>
      <c r="I73" s="138" t="str">
        <f>IF(H72="","",IF(H72=J72,"PK",""))</f>
        <v/>
      </c>
      <c r="J73" s="131"/>
      <c r="K73" s="31"/>
      <c r="L73" s="32"/>
      <c r="M73" s="116"/>
      <c r="N73" s="116"/>
      <c r="O73" s="54"/>
    </row>
    <row r="74" ht="12.75" customHeight="1">
      <c r="A74" s="54"/>
      <c r="B74" s="119">
        <v>2.0</v>
      </c>
      <c r="C74" s="120">
        <v>0.4583333333333333</v>
      </c>
      <c r="D74" s="121"/>
      <c r="E74" s="122" t="s">
        <v>113</v>
      </c>
      <c r="F74" s="175"/>
      <c r="G74" s="112" t="str">
        <f>'大会組合せ表'!D47</f>
        <v>Ｄ１位</v>
      </c>
      <c r="H74" s="144"/>
      <c r="I74" s="158" t="s">
        <v>66</v>
      </c>
      <c r="J74" s="110"/>
      <c r="K74" s="112" t="str">
        <f>'大会組合せ表'!D51</f>
        <v>Ａ２位</v>
      </c>
      <c r="L74" s="174"/>
      <c r="M74" s="169" t="s">
        <v>102</v>
      </c>
      <c r="N74" s="129" t="s">
        <v>68</v>
      </c>
      <c r="O74" s="54"/>
    </row>
    <row r="75" ht="12.75" customHeight="1">
      <c r="A75" s="54"/>
      <c r="B75" s="116"/>
      <c r="C75" s="30"/>
      <c r="D75" s="32"/>
      <c r="E75" s="116"/>
      <c r="F75" s="30"/>
      <c r="G75" s="31"/>
      <c r="H75" s="130"/>
      <c r="I75" s="117" t="str">
        <f>IF(H74="","",IF(H74=J74,"PK",""))</f>
        <v/>
      </c>
      <c r="J75" s="131"/>
      <c r="K75" s="31"/>
      <c r="L75" s="32"/>
      <c r="M75" s="116"/>
      <c r="N75" s="116"/>
      <c r="O75" s="54"/>
    </row>
    <row r="76" ht="12.75" customHeight="1">
      <c r="A76" s="54"/>
      <c r="B76" s="104">
        <v>3.0</v>
      </c>
      <c r="C76" s="105">
        <v>0.5</v>
      </c>
      <c r="D76" s="106"/>
      <c r="E76" s="122"/>
      <c r="F76" s="123"/>
      <c r="G76" s="176"/>
      <c r="H76" s="125"/>
      <c r="I76" s="132" t="s">
        <v>66</v>
      </c>
      <c r="J76" s="127"/>
      <c r="K76" s="112"/>
      <c r="L76" s="136"/>
      <c r="M76" s="169"/>
      <c r="N76" s="129"/>
      <c r="O76" s="54"/>
    </row>
    <row r="77" ht="12.75" customHeight="1">
      <c r="A77" s="54"/>
      <c r="B77" s="116"/>
      <c r="C77" s="30"/>
      <c r="D77" s="32"/>
      <c r="E77" s="116"/>
      <c r="F77" s="177"/>
      <c r="G77" s="31"/>
      <c r="H77" s="144"/>
      <c r="I77" s="117"/>
      <c r="J77" s="110"/>
      <c r="K77" s="31"/>
      <c r="L77" s="36"/>
      <c r="M77" s="116"/>
      <c r="N77" s="116"/>
      <c r="O77" s="54"/>
    </row>
    <row r="78" ht="12.75" customHeight="1">
      <c r="A78" s="54"/>
      <c r="B78" s="119">
        <v>4.0</v>
      </c>
      <c r="C78" s="120">
        <v>0.5416666666666666</v>
      </c>
      <c r="D78" s="121"/>
      <c r="E78" s="122" t="s">
        <v>114</v>
      </c>
      <c r="F78" s="123"/>
      <c r="G78" s="112" t="s">
        <v>115</v>
      </c>
      <c r="H78" s="125"/>
      <c r="I78" s="132" t="s">
        <v>66</v>
      </c>
      <c r="J78" s="127"/>
      <c r="K78" s="112" t="s">
        <v>116</v>
      </c>
      <c r="L78" s="164"/>
      <c r="M78" s="169" t="s">
        <v>102</v>
      </c>
      <c r="N78" s="129" t="s">
        <v>68</v>
      </c>
      <c r="O78" s="54"/>
    </row>
    <row r="79" ht="12.75" customHeight="1">
      <c r="A79" s="54"/>
      <c r="B79" s="116"/>
      <c r="C79" s="30"/>
      <c r="D79" s="32"/>
      <c r="E79" s="116"/>
      <c r="F79" s="30"/>
      <c r="G79" s="31"/>
      <c r="H79" s="130"/>
      <c r="I79" s="117" t="str">
        <f>IF(H78="","",IF(H78=J78,"PK",""))</f>
        <v/>
      </c>
      <c r="J79" s="131"/>
      <c r="K79" s="31"/>
      <c r="L79" s="32"/>
      <c r="M79" s="116"/>
      <c r="N79" s="116"/>
      <c r="O79" s="54"/>
    </row>
    <row r="80" ht="12.75" customHeight="1">
      <c r="A80" s="54"/>
      <c r="B80" s="119">
        <v>5.0</v>
      </c>
      <c r="C80" s="120">
        <v>0.5833333333333334</v>
      </c>
      <c r="D80" s="121"/>
      <c r="E80" s="122"/>
      <c r="F80" s="123"/>
      <c r="G80" s="112" t="s">
        <v>117</v>
      </c>
      <c r="H80" s="125"/>
      <c r="I80" s="132" t="s">
        <v>66</v>
      </c>
      <c r="J80" s="134"/>
      <c r="K80" s="124" t="s">
        <v>118</v>
      </c>
      <c r="L80" s="164"/>
      <c r="M80" s="170" t="s">
        <v>106</v>
      </c>
      <c r="N80" s="29"/>
      <c r="O80" s="54"/>
    </row>
    <row r="81" ht="12.75" customHeight="1">
      <c r="A81" s="54"/>
      <c r="B81" s="116"/>
      <c r="C81" s="30"/>
      <c r="D81" s="32"/>
      <c r="E81" s="116"/>
      <c r="F81" s="30"/>
      <c r="G81" s="31"/>
      <c r="H81" s="130"/>
      <c r="I81" s="117" t="str">
        <f>IF(H80="","",IF(H80=J80,"PK",""))</f>
        <v/>
      </c>
      <c r="J81" s="135"/>
      <c r="K81" s="31"/>
      <c r="L81" s="32"/>
      <c r="M81" s="30"/>
      <c r="N81" s="32"/>
      <c r="O81" s="54"/>
    </row>
    <row r="82" ht="12.75" customHeight="1">
      <c r="A82" s="54"/>
      <c r="B82" s="119">
        <v>6.0</v>
      </c>
      <c r="C82" s="120">
        <v>0.625</v>
      </c>
      <c r="D82" s="121"/>
      <c r="E82" s="122" t="s">
        <v>26</v>
      </c>
      <c r="F82" s="123"/>
      <c r="G82" s="176" t="s">
        <v>119</v>
      </c>
      <c r="H82" s="125"/>
      <c r="I82" s="132" t="s">
        <v>66</v>
      </c>
      <c r="J82" s="127"/>
      <c r="K82" s="176" t="s">
        <v>120</v>
      </c>
      <c r="L82" s="136"/>
      <c r="M82" s="169" t="s">
        <v>102</v>
      </c>
      <c r="N82" s="129" t="s">
        <v>68</v>
      </c>
      <c r="O82" s="54"/>
    </row>
    <row r="83" ht="12.75" customHeight="1">
      <c r="A83" s="178"/>
      <c r="B83" s="116"/>
      <c r="C83" s="30"/>
      <c r="D83" s="32"/>
      <c r="E83" s="116"/>
      <c r="F83" s="30"/>
      <c r="G83" s="31"/>
      <c r="H83" s="179"/>
      <c r="I83" s="138" t="str">
        <f>IF(H82="","",IF(H82=J82,"PK",""))</f>
        <v/>
      </c>
      <c r="J83" s="179"/>
      <c r="K83" s="31"/>
      <c r="L83" s="32"/>
      <c r="M83" s="116"/>
      <c r="N83" s="116"/>
      <c r="O83" s="178"/>
    </row>
    <row r="84" ht="16.5" customHeight="1">
      <c r="A84" s="178"/>
      <c r="B84" s="180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</row>
    <row r="85" ht="16.5" customHeight="1">
      <c r="A85" s="178"/>
      <c r="B85" s="180"/>
      <c r="C85" s="181" t="s">
        <v>121</v>
      </c>
      <c r="D85" s="181"/>
      <c r="E85" s="182"/>
      <c r="F85" s="183"/>
      <c r="G85" s="183"/>
      <c r="H85" s="183"/>
      <c r="I85" s="183"/>
      <c r="J85" s="184"/>
      <c r="K85" s="184"/>
      <c r="L85" s="184"/>
      <c r="M85" s="184"/>
      <c r="N85" s="178"/>
      <c r="O85" s="178"/>
    </row>
    <row r="86" ht="18.0" customHeight="1">
      <c r="A86" s="178"/>
      <c r="B86" s="180"/>
      <c r="C86" s="181" t="s">
        <v>36</v>
      </c>
      <c r="D86" s="181"/>
      <c r="E86" s="181"/>
      <c r="F86" s="183"/>
      <c r="G86" s="183"/>
      <c r="H86" s="183"/>
      <c r="I86" s="183"/>
      <c r="J86" s="184"/>
      <c r="K86" s="184"/>
      <c r="L86" s="184"/>
      <c r="M86" s="184"/>
      <c r="N86" s="178"/>
      <c r="O86" s="178"/>
    </row>
    <row r="87" ht="18.0" customHeight="1">
      <c r="A87" s="178"/>
      <c r="B87" s="180"/>
      <c r="C87" s="181" t="s">
        <v>37</v>
      </c>
      <c r="D87" s="181"/>
      <c r="E87" s="181"/>
      <c r="F87" s="183"/>
      <c r="G87" s="183"/>
      <c r="H87" s="183"/>
      <c r="I87" s="183"/>
      <c r="J87" s="184"/>
      <c r="K87" s="184"/>
      <c r="L87" s="184"/>
      <c r="M87" s="184"/>
      <c r="N87" s="178"/>
      <c r="O87" s="178"/>
    </row>
    <row r="88" ht="17.25" customHeight="1">
      <c r="A88" s="178"/>
      <c r="B88" s="180"/>
      <c r="C88" s="181" t="s">
        <v>38</v>
      </c>
      <c r="D88" s="181"/>
      <c r="E88" s="181"/>
      <c r="F88" s="183"/>
      <c r="G88" s="183"/>
      <c r="H88" s="183"/>
      <c r="I88" s="183"/>
      <c r="J88" s="184"/>
      <c r="K88" s="184"/>
      <c r="L88" s="184"/>
      <c r="M88" s="184"/>
      <c r="N88" s="178"/>
      <c r="O88" s="178"/>
    </row>
    <row r="89" ht="24.75" customHeight="1">
      <c r="A89" s="178"/>
      <c r="B89" s="180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</row>
    <row r="90" ht="20.25" customHeight="1">
      <c r="A90" s="178"/>
      <c r="B90" s="180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</row>
    <row r="91" ht="25.5" customHeight="1">
      <c r="A91" s="178"/>
      <c r="B91" s="180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</row>
    <row r="92" ht="25.5" customHeight="1">
      <c r="A92" s="178"/>
      <c r="B92" s="180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</row>
    <row r="93" ht="25.5" customHeight="1">
      <c r="A93" s="178"/>
      <c r="B93" s="180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</row>
    <row r="94" ht="25.5" customHeight="1">
      <c r="A94" s="178"/>
      <c r="B94" s="180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</row>
    <row r="95" ht="25.5" customHeight="1">
      <c r="A95" s="178"/>
      <c r="B95" s="180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</row>
    <row r="96" ht="25.5" customHeight="1">
      <c r="A96" s="178"/>
      <c r="B96" s="180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</row>
    <row r="97" ht="13.5" customHeight="1">
      <c r="A97" s="178"/>
      <c r="B97" s="180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</row>
    <row r="98" ht="13.5" customHeight="1">
      <c r="A98" s="178"/>
      <c r="B98" s="180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</row>
    <row r="99" ht="13.5" customHeight="1">
      <c r="A99" s="178"/>
      <c r="B99" s="180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</row>
    <row r="100" ht="13.5" customHeight="1">
      <c r="A100" s="178"/>
      <c r="B100" s="180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</row>
    <row r="101" ht="13.5" customHeight="1">
      <c r="A101" s="178"/>
      <c r="B101" s="180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</row>
    <row r="102" ht="18.0" customHeight="1">
      <c r="A102" s="178"/>
      <c r="B102" s="180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</row>
    <row r="103" ht="18.0" customHeight="1">
      <c r="A103" s="178"/>
      <c r="B103" s="180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</row>
    <row r="104" ht="17.25" customHeight="1">
      <c r="A104" s="178"/>
      <c r="B104" s="180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</row>
    <row r="105" ht="24.75" customHeight="1">
      <c r="A105" s="178"/>
      <c r="B105" s="180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</row>
    <row r="106" ht="20.25" customHeight="1">
      <c r="A106" s="178"/>
      <c r="B106" s="180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</row>
    <row r="107" ht="25.5" customHeight="1">
      <c r="A107" s="178"/>
      <c r="B107" s="180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</row>
    <row r="108" ht="25.5" customHeight="1">
      <c r="A108" s="178"/>
      <c r="B108" s="180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</row>
    <row r="109" ht="13.5" customHeight="1">
      <c r="A109" s="178"/>
      <c r="B109" s="180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</row>
    <row r="110" ht="13.5" customHeight="1">
      <c r="A110" s="178"/>
      <c r="B110" s="180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</row>
  </sheetData>
  <mergeCells count="281">
    <mergeCell ref="L42:L43"/>
    <mergeCell ref="N42:N43"/>
    <mergeCell ref="L40:L41"/>
    <mergeCell ref="N40:N41"/>
    <mergeCell ref="N33:N34"/>
    <mergeCell ref="K33:K34"/>
    <mergeCell ref="L38:L39"/>
    <mergeCell ref="N38:N39"/>
    <mergeCell ref="K31:K32"/>
    <mergeCell ref="N16:N17"/>
    <mergeCell ref="N14:N15"/>
    <mergeCell ref="N12:N13"/>
    <mergeCell ref="N10:N11"/>
    <mergeCell ref="N27:N28"/>
    <mergeCell ref="L25:L26"/>
    <mergeCell ref="N25:N26"/>
    <mergeCell ref="K27:K28"/>
    <mergeCell ref="K25:K26"/>
    <mergeCell ref="L18:L19"/>
    <mergeCell ref="N18:N19"/>
    <mergeCell ref="K10:K11"/>
    <mergeCell ref="L10:L11"/>
    <mergeCell ref="K18:K19"/>
    <mergeCell ref="K16:K17"/>
    <mergeCell ref="L16:L17"/>
    <mergeCell ref="K14:K15"/>
    <mergeCell ref="L14:L15"/>
    <mergeCell ref="K12:K13"/>
    <mergeCell ref="L12:L13"/>
    <mergeCell ref="L44:L45"/>
    <mergeCell ref="N44:N45"/>
    <mergeCell ref="B44:B45"/>
    <mergeCell ref="C44:C45"/>
    <mergeCell ref="D44:D45"/>
    <mergeCell ref="E44:E45"/>
    <mergeCell ref="F44:F45"/>
    <mergeCell ref="G44:G45"/>
    <mergeCell ref="K44:K45"/>
    <mergeCell ref="B42:B43"/>
    <mergeCell ref="C42:C43"/>
    <mergeCell ref="D42:D43"/>
    <mergeCell ref="E42:E43"/>
    <mergeCell ref="F42:F43"/>
    <mergeCell ref="G42:G43"/>
    <mergeCell ref="K42:K43"/>
    <mergeCell ref="C38:C39"/>
    <mergeCell ref="D38:D39"/>
    <mergeCell ref="B40:B41"/>
    <mergeCell ref="B38:B39"/>
    <mergeCell ref="B33:B34"/>
    <mergeCell ref="C33:C34"/>
    <mergeCell ref="D33:D34"/>
    <mergeCell ref="E33:E34"/>
    <mergeCell ref="G33:G34"/>
    <mergeCell ref="N29:N30"/>
    <mergeCell ref="N31:N32"/>
    <mergeCell ref="B23:B24"/>
    <mergeCell ref="C23:C24"/>
    <mergeCell ref="K23:K24"/>
    <mergeCell ref="N23:N24"/>
    <mergeCell ref="C12:C13"/>
    <mergeCell ref="B10:B11"/>
    <mergeCell ref="C10:C11"/>
    <mergeCell ref="B27:B28"/>
    <mergeCell ref="B25:B26"/>
    <mergeCell ref="B18:B19"/>
    <mergeCell ref="C18:C19"/>
    <mergeCell ref="B16:B17"/>
    <mergeCell ref="C16:C17"/>
    <mergeCell ref="C14:C15"/>
    <mergeCell ref="C8:C9"/>
    <mergeCell ref="D8:D9"/>
    <mergeCell ref="E8:E9"/>
    <mergeCell ref="F8:F9"/>
    <mergeCell ref="G8:G9"/>
    <mergeCell ref="K8:K9"/>
    <mergeCell ref="L8:L9"/>
    <mergeCell ref="N8:N9"/>
    <mergeCell ref="E10:E11"/>
    <mergeCell ref="F10:F11"/>
    <mergeCell ref="B1:N1"/>
    <mergeCell ref="K3:M3"/>
    <mergeCell ref="K4:N4"/>
    <mergeCell ref="C7:D7"/>
    <mergeCell ref="B8:B9"/>
    <mergeCell ref="C25:C26"/>
    <mergeCell ref="D25:D26"/>
    <mergeCell ref="E25:E26"/>
    <mergeCell ref="F25:F26"/>
    <mergeCell ref="B29:B30"/>
    <mergeCell ref="C27:C28"/>
    <mergeCell ref="D27:D28"/>
    <mergeCell ref="E27:E28"/>
    <mergeCell ref="G27:G28"/>
    <mergeCell ref="C22:D22"/>
    <mergeCell ref="G23:G24"/>
    <mergeCell ref="G25:G26"/>
    <mergeCell ref="E16:E17"/>
    <mergeCell ref="F16:F17"/>
    <mergeCell ref="D16:D17"/>
    <mergeCell ref="D14:D15"/>
    <mergeCell ref="E14:E15"/>
    <mergeCell ref="F14:F15"/>
    <mergeCell ref="G14:G15"/>
    <mergeCell ref="D23:D24"/>
    <mergeCell ref="E23:E24"/>
    <mergeCell ref="D18:D19"/>
    <mergeCell ref="E18:E19"/>
    <mergeCell ref="F18:F19"/>
    <mergeCell ref="G18:G19"/>
    <mergeCell ref="G16:G17"/>
    <mergeCell ref="B14:B15"/>
    <mergeCell ref="B12:B13"/>
    <mergeCell ref="D12:D13"/>
    <mergeCell ref="E12:E13"/>
    <mergeCell ref="F12:F13"/>
    <mergeCell ref="G12:G13"/>
    <mergeCell ref="D10:D11"/>
    <mergeCell ref="G10:G11"/>
    <mergeCell ref="F76:F77"/>
    <mergeCell ref="G76:G77"/>
    <mergeCell ref="D74:D75"/>
    <mergeCell ref="E74:E75"/>
    <mergeCell ref="F74:F75"/>
    <mergeCell ref="G74:G75"/>
    <mergeCell ref="G82:G83"/>
    <mergeCell ref="G80:G81"/>
    <mergeCell ref="E78:E79"/>
    <mergeCell ref="B82:B83"/>
    <mergeCell ref="B80:B81"/>
    <mergeCell ref="C80:C81"/>
    <mergeCell ref="D80:D81"/>
    <mergeCell ref="E80:E81"/>
    <mergeCell ref="F80:F81"/>
    <mergeCell ref="B76:B77"/>
    <mergeCell ref="B78:B79"/>
    <mergeCell ref="C78:C79"/>
    <mergeCell ref="D78:D79"/>
    <mergeCell ref="C74:C75"/>
    <mergeCell ref="C76:C77"/>
    <mergeCell ref="D76:D77"/>
    <mergeCell ref="E76:E77"/>
    <mergeCell ref="K82:K83"/>
    <mergeCell ref="L82:L83"/>
    <mergeCell ref="M82:M83"/>
    <mergeCell ref="N82:N83"/>
    <mergeCell ref="M80:N81"/>
    <mergeCell ref="L78:L79"/>
    <mergeCell ref="M78:M79"/>
    <mergeCell ref="N78:N79"/>
    <mergeCell ref="M72:M73"/>
    <mergeCell ref="L72:L73"/>
    <mergeCell ref="F72:F73"/>
    <mergeCell ref="G72:G73"/>
    <mergeCell ref="K80:K81"/>
    <mergeCell ref="L80:L81"/>
    <mergeCell ref="K74:K75"/>
    <mergeCell ref="L74:L75"/>
    <mergeCell ref="M74:M75"/>
    <mergeCell ref="N74:N75"/>
    <mergeCell ref="N72:N73"/>
    <mergeCell ref="K72:K73"/>
    <mergeCell ref="K78:K79"/>
    <mergeCell ref="F78:F79"/>
    <mergeCell ref="G78:G79"/>
    <mergeCell ref="K76:K77"/>
    <mergeCell ref="L76:L77"/>
    <mergeCell ref="M76:M77"/>
    <mergeCell ref="N76:N77"/>
    <mergeCell ref="E82:E83"/>
    <mergeCell ref="F82:F83"/>
    <mergeCell ref="M65:M66"/>
    <mergeCell ref="N65:N66"/>
    <mergeCell ref="L67:L68"/>
    <mergeCell ref="M67:M68"/>
    <mergeCell ref="N67:N68"/>
    <mergeCell ref="L65:L66"/>
    <mergeCell ref="K67:K68"/>
    <mergeCell ref="B72:B73"/>
    <mergeCell ref="B67:B68"/>
    <mergeCell ref="C67:C68"/>
    <mergeCell ref="D67:D68"/>
    <mergeCell ref="E67:E68"/>
    <mergeCell ref="F67:F68"/>
    <mergeCell ref="G67:G68"/>
    <mergeCell ref="C82:C83"/>
    <mergeCell ref="D82:D83"/>
    <mergeCell ref="B74:B75"/>
    <mergeCell ref="C71:D71"/>
    <mergeCell ref="C72:C73"/>
    <mergeCell ref="D72:D73"/>
    <mergeCell ref="E72:E73"/>
    <mergeCell ref="K65:K66"/>
    <mergeCell ref="B65:B66"/>
    <mergeCell ref="C65:C66"/>
    <mergeCell ref="D65:D66"/>
    <mergeCell ref="E65:E66"/>
    <mergeCell ref="F65:F66"/>
    <mergeCell ref="G65:G66"/>
    <mergeCell ref="C63:C64"/>
    <mergeCell ref="D63:D64"/>
    <mergeCell ref="E63:E64"/>
    <mergeCell ref="F63:F64"/>
    <mergeCell ref="G63:G64"/>
    <mergeCell ref="B63:B64"/>
    <mergeCell ref="K63:K64"/>
    <mergeCell ref="C59:C60"/>
    <mergeCell ref="D59:D60"/>
    <mergeCell ref="E59:E60"/>
    <mergeCell ref="F59:F60"/>
    <mergeCell ref="B61:B62"/>
    <mergeCell ref="C61:C62"/>
    <mergeCell ref="D61:D62"/>
    <mergeCell ref="E61:E62"/>
    <mergeCell ref="F61:F62"/>
    <mergeCell ref="G61:G62"/>
    <mergeCell ref="B59:B60"/>
    <mergeCell ref="G59:G60"/>
    <mergeCell ref="L63:L64"/>
    <mergeCell ref="M63:M64"/>
    <mergeCell ref="N59:N60"/>
    <mergeCell ref="N63:N64"/>
    <mergeCell ref="K61:K62"/>
    <mergeCell ref="L61:L62"/>
    <mergeCell ref="M61:N62"/>
    <mergeCell ref="M59:M60"/>
    <mergeCell ref="K59:K60"/>
    <mergeCell ref="K57:K58"/>
    <mergeCell ref="L57:L58"/>
    <mergeCell ref="M57:M58"/>
    <mergeCell ref="C56:D56"/>
    <mergeCell ref="B57:B58"/>
    <mergeCell ref="C57:C58"/>
    <mergeCell ref="D57:D58"/>
    <mergeCell ref="E57:E58"/>
    <mergeCell ref="F57:F58"/>
    <mergeCell ref="L59:L60"/>
    <mergeCell ref="N48:N49"/>
    <mergeCell ref="B51:N51"/>
    <mergeCell ref="K52:M52"/>
    <mergeCell ref="K53:N53"/>
    <mergeCell ref="G57:G58"/>
    <mergeCell ref="N57:N58"/>
    <mergeCell ref="L48:L49"/>
    <mergeCell ref="C48:C49"/>
    <mergeCell ref="D48:D49"/>
    <mergeCell ref="E48:E49"/>
    <mergeCell ref="F48:F49"/>
    <mergeCell ref="G48:G49"/>
    <mergeCell ref="K48:K49"/>
    <mergeCell ref="K46:K47"/>
    <mergeCell ref="L46:L47"/>
    <mergeCell ref="N46:N47"/>
    <mergeCell ref="B48:B49"/>
    <mergeCell ref="B46:B47"/>
    <mergeCell ref="C46:C47"/>
    <mergeCell ref="D46:D47"/>
    <mergeCell ref="E46:E47"/>
    <mergeCell ref="F46:F47"/>
    <mergeCell ref="G46:G47"/>
    <mergeCell ref="E38:E39"/>
    <mergeCell ref="F38:F39"/>
    <mergeCell ref="K40:K41"/>
    <mergeCell ref="K38:K39"/>
    <mergeCell ref="C40:C41"/>
    <mergeCell ref="D40:D41"/>
    <mergeCell ref="E40:E41"/>
    <mergeCell ref="F40:F41"/>
    <mergeCell ref="G40:G41"/>
    <mergeCell ref="C37:D37"/>
    <mergeCell ref="G38:G39"/>
    <mergeCell ref="D29:D30"/>
    <mergeCell ref="E29:E30"/>
    <mergeCell ref="K29:K30"/>
    <mergeCell ref="B31:B32"/>
    <mergeCell ref="C31:C32"/>
    <mergeCell ref="D31:D32"/>
    <mergeCell ref="E31:E32"/>
    <mergeCell ref="G31:G32"/>
    <mergeCell ref="C29:C30"/>
    <mergeCell ref="G29:G30"/>
  </mergeCells>
  <printOptions/>
  <pageMargins bottom="0.12" footer="0.0" header="0.0" left="0.59" right="0.12" top="1.16"/>
  <pageSetup paperSize="9" orientation="portrait"/>
  <rowBreaks count="1" manualBreakCount="1">
    <brk id="50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8.86"/>
    <col customWidth="1" min="3" max="3" width="21.86"/>
    <col customWidth="1" min="4" max="4" width="4.43"/>
    <col customWidth="1" min="5" max="5" width="4.14"/>
    <col customWidth="1" min="6" max="6" width="23.86"/>
    <col customWidth="1" min="7" max="11" width="8.86"/>
  </cols>
  <sheetData>
    <row r="1" ht="19.5" customHeight="1">
      <c r="B1" s="185">
        <v>1.0</v>
      </c>
      <c r="C1" s="186" t="s">
        <v>122</v>
      </c>
      <c r="E1" s="187" t="s">
        <v>123</v>
      </c>
      <c r="F1" s="186" t="s">
        <v>124</v>
      </c>
      <c r="H1" s="178"/>
    </row>
    <row r="2" ht="19.5" customHeight="1">
      <c r="B2" s="185">
        <v>2.0</v>
      </c>
      <c r="C2" s="188" t="s">
        <v>125</v>
      </c>
      <c r="E2" s="116"/>
      <c r="F2" s="186" t="s">
        <v>122</v>
      </c>
    </row>
    <row r="3" ht="19.5" customHeight="1">
      <c r="B3" s="185">
        <v>3.0</v>
      </c>
      <c r="C3" s="189" t="s">
        <v>126</v>
      </c>
      <c r="E3" s="190" t="s">
        <v>127</v>
      </c>
      <c r="F3" s="186" t="s">
        <v>128</v>
      </c>
    </row>
    <row r="4" ht="19.5" customHeight="1">
      <c r="B4" s="185">
        <v>4.0</v>
      </c>
      <c r="C4" s="186" t="s">
        <v>129</v>
      </c>
      <c r="E4" s="191"/>
      <c r="F4" s="186" t="s">
        <v>130</v>
      </c>
      <c r="H4" s="178"/>
    </row>
    <row r="5" ht="19.5" customHeight="1">
      <c r="B5" s="185">
        <v>5.0</v>
      </c>
      <c r="C5" s="186" t="s">
        <v>131</v>
      </c>
      <c r="E5" s="191"/>
      <c r="F5" s="192" t="s">
        <v>132</v>
      </c>
      <c r="H5" s="178"/>
    </row>
    <row r="6" ht="19.5" customHeight="1">
      <c r="B6" s="185">
        <v>6.0</v>
      </c>
      <c r="C6" s="186" t="s">
        <v>133</v>
      </c>
      <c r="E6" s="191"/>
      <c r="F6" s="186" t="s">
        <v>134</v>
      </c>
      <c r="H6" s="178"/>
    </row>
    <row r="7" ht="19.5" customHeight="1">
      <c r="B7" s="185">
        <v>7.0</v>
      </c>
      <c r="C7" s="186" t="s">
        <v>130</v>
      </c>
      <c r="E7" s="191"/>
      <c r="F7" s="192" t="s">
        <v>135</v>
      </c>
    </row>
    <row r="8" ht="19.5" customHeight="1">
      <c r="B8" s="185">
        <v>8.0</v>
      </c>
      <c r="C8" s="186" t="s">
        <v>128</v>
      </c>
      <c r="E8" s="116"/>
      <c r="F8" s="192" t="s">
        <v>136</v>
      </c>
    </row>
    <row r="9" ht="19.5" customHeight="1">
      <c r="B9" s="185">
        <v>9.0</v>
      </c>
      <c r="C9" s="186" t="s">
        <v>71</v>
      </c>
      <c r="E9" s="187" t="s">
        <v>137</v>
      </c>
      <c r="F9" s="192" t="s">
        <v>138</v>
      </c>
    </row>
    <row r="10" ht="19.5" customHeight="1">
      <c r="B10" s="185">
        <v>10.0</v>
      </c>
      <c r="C10" s="186" t="s">
        <v>124</v>
      </c>
      <c r="E10" s="191"/>
      <c r="F10" s="186" t="s">
        <v>139</v>
      </c>
    </row>
    <row r="11" ht="19.5" customHeight="1">
      <c r="B11" s="185">
        <v>11.0</v>
      </c>
      <c r="C11" s="186" t="s">
        <v>134</v>
      </c>
      <c r="E11" s="191"/>
      <c r="F11" s="186" t="s">
        <v>131</v>
      </c>
    </row>
    <row r="12" ht="19.5" customHeight="1">
      <c r="B12" s="185">
        <v>12.0</v>
      </c>
      <c r="C12" s="189" t="s">
        <v>140</v>
      </c>
      <c r="E12" s="191"/>
      <c r="F12" s="192" t="s">
        <v>141</v>
      </c>
    </row>
    <row r="13" ht="19.5" customHeight="1">
      <c r="B13" s="185">
        <v>13.0</v>
      </c>
      <c r="C13" s="189" t="s">
        <v>142</v>
      </c>
      <c r="E13" s="191"/>
      <c r="F13" s="192" t="s">
        <v>143</v>
      </c>
    </row>
    <row r="14" ht="19.5" customHeight="1">
      <c r="B14" s="185">
        <v>14.0</v>
      </c>
      <c r="C14" s="186" t="s">
        <v>139</v>
      </c>
      <c r="E14" s="116"/>
      <c r="F14" s="186" t="s">
        <v>71</v>
      </c>
    </row>
    <row r="15" ht="19.5" customHeight="1">
      <c r="B15" s="185">
        <v>15.0</v>
      </c>
      <c r="C15" s="188" t="s">
        <v>138</v>
      </c>
      <c r="E15" s="193" t="s">
        <v>144</v>
      </c>
      <c r="F15" s="192" t="s">
        <v>145</v>
      </c>
    </row>
    <row r="16" ht="19.5" customHeight="1">
      <c r="B16" s="185">
        <v>16.0</v>
      </c>
      <c r="C16" s="186"/>
      <c r="E16" s="191"/>
      <c r="F16" s="186" t="s">
        <v>77</v>
      </c>
      <c r="H16" s="178"/>
    </row>
    <row r="17" ht="19.5" customHeight="1">
      <c r="B17" s="185">
        <v>17.0</v>
      </c>
      <c r="C17" s="186"/>
      <c r="E17" s="191"/>
      <c r="F17" s="192" t="s">
        <v>146</v>
      </c>
    </row>
    <row r="18" ht="19.5" customHeight="1">
      <c r="B18" s="185">
        <v>18.0</v>
      </c>
      <c r="C18" s="186"/>
      <c r="E18" s="191"/>
      <c r="F18" s="192" t="s">
        <v>147</v>
      </c>
    </row>
    <row r="19" ht="19.5" customHeight="1">
      <c r="B19" s="185">
        <v>19.0</v>
      </c>
      <c r="C19" s="186"/>
      <c r="E19" s="191"/>
      <c r="F19" s="186" t="s">
        <v>133</v>
      </c>
    </row>
    <row r="20" ht="19.5" customHeight="1">
      <c r="B20" s="185">
        <v>20.0</v>
      </c>
      <c r="C20" s="189"/>
      <c r="E20" s="116"/>
      <c r="F20" s="189" t="s">
        <v>142</v>
      </c>
    </row>
    <row r="21" ht="19.5" customHeight="1">
      <c r="B21" s="185">
        <v>21.0</v>
      </c>
      <c r="C21" s="186"/>
      <c r="E21" s="187" t="s">
        <v>148</v>
      </c>
      <c r="F21" s="189" t="s">
        <v>126</v>
      </c>
    </row>
    <row r="22" ht="19.5" customHeight="1">
      <c r="B22" s="185"/>
      <c r="C22" s="186"/>
      <c r="E22" s="191"/>
      <c r="F22" s="189" t="s">
        <v>140</v>
      </c>
    </row>
    <row r="23" ht="19.5" customHeight="1">
      <c r="C23" s="9"/>
      <c r="E23" s="191"/>
      <c r="F23" s="188" t="s">
        <v>149</v>
      </c>
    </row>
    <row r="24" ht="19.5" customHeight="1">
      <c r="C24" s="9"/>
      <c r="E24" s="191"/>
      <c r="F24" s="194" t="s">
        <v>150</v>
      </c>
      <c r="H24" s="178"/>
    </row>
    <row r="25" ht="19.5" customHeight="1">
      <c r="C25" s="9"/>
      <c r="E25" s="116"/>
      <c r="F25" s="188" t="s">
        <v>125</v>
      </c>
      <c r="H25" s="178"/>
    </row>
    <row r="26" ht="13.5" customHeight="1">
      <c r="C26" s="9"/>
      <c r="F26" s="9"/>
    </row>
    <row r="27" ht="13.5" customHeight="1">
      <c r="C27" s="9"/>
      <c r="F27" s="9"/>
    </row>
    <row r="28" ht="13.5" customHeight="1">
      <c r="C28" s="9"/>
      <c r="F28" s="9"/>
    </row>
    <row r="29" ht="13.5" customHeight="1">
      <c r="C29" s="9"/>
      <c r="F29" s="9"/>
    </row>
    <row r="30" ht="13.5" customHeight="1">
      <c r="C30" s="9"/>
      <c r="F30" s="9"/>
    </row>
    <row r="31" ht="13.5" customHeight="1">
      <c r="C31" s="9"/>
      <c r="F31" s="9"/>
    </row>
    <row r="32" ht="13.5" customHeight="1">
      <c r="C32" s="9"/>
      <c r="F32" s="9"/>
    </row>
    <row r="33" ht="13.5" customHeight="1">
      <c r="C33" s="9"/>
      <c r="F33" s="9"/>
    </row>
    <row r="34" ht="13.5" customHeight="1">
      <c r="C34" s="9"/>
      <c r="F34" s="9"/>
    </row>
    <row r="35" ht="13.5" customHeight="1">
      <c r="C35" s="9"/>
      <c r="F35" s="9"/>
    </row>
    <row r="36" ht="13.5" customHeight="1">
      <c r="C36" s="9"/>
      <c r="F36" s="9"/>
    </row>
    <row r="37" ht="13.5" customHeight="1">
      <c r="C37" s="9"/>
      <c r="F37" s="9"/>
    </row>
    <row r="38" ht="13.5" customHeight="1">
      <c r="C38" s="9"/>
      <c r="F38" s="9"/>
    </row>
    <row r="39" ht="13.5" customHeight="1">
      <c r="C39" s="9"/>
      <c r="F39" s="9"/>
    </row>
    <row r="40" ht="13.5" customHeight="1">
      <c r="C40" s="9"/>
      <c r="F40" s="9"/>
    </row>
    <row r="41" ht="13.5" customHeight="1">
      <c r="C41" s="9"/>
      <c r="F41" s="9"/>
    </row>
    <row r="42" ht="13.5" customHeight="1">
      <c r="C42" s="9"/>
      <c r="F42" s="9"/>
    </row>
    <row r="43" ht="13.5" customHeight="1">
      <c r="C43" s="9"/>
      <c r="F43" s="9"/>
    </row>
    <row r="44" ht="13.5" customHeight="1">
      <c r="C44" s="9"/>
      <c r="F44" s="9"/>
    </row>
    <row r="45" ht="13.5" customHeight="1">
      <c r="C45" s="9"/>
      <c r="F45" s="9"/>
    </row>
    <row r="46" ht="13.5" customHeight="1">
      <c r="C46" s="9"/>
      <c r="F46" s="9"/>
    </row>
    <row r="47" ht="13.5" customHeight="1">
      <c r="C47" s="9"/>
      <c r="F47" s="9"/>
    </row>
    <row r="48" ht="13.5" customHeight="1">
      <c r="C48" s="9"/>
      <c r="F48" s="9"/>
    </row>
    <row r="49" ht="13.5" customHeight="1">
      <c r="C49" s="9"/>
      <c r="F49" s="9"/>
    </row>
    <row r="50" ht="13.5" customHeight="1">
      <c r="C50" s="9"/>
      <c r="F50" s="9"/>
    </row>
    <row r="51" ht="13.5" customHeight="1">
      <c r="C51" s="9"/>
      <c r="F51" s="9"/>
    </row>
    <row r="52" ht="13.5" customHeight="1">
      <c r="C52" s="9"/>
      <c r="F52" s="9"/>
    </row>
    <row r="53" ht="13.5" customHeight="1">
      <c r="C53" s="9"/>
      <c r="F53" s="9"/>
    </row>
    <row r="54" ht="13.5" customHeight="1">
      <c r="C54" s="9"/>
      <c r="F54" s="9"/>
    </row>
    <row r="55" ht="13.5" customHeight="1">
      <c r="C55" s="9"/>
      <c r="F55" s="9"/>
    </row>
    <row r="56" ht="13.5" customHeight="1">
      <c r="C56" s="9"/>
      <c r="F56" s="9"/>
    </row>
    <row r="57" ht="13.5" customHeight="1">
      <c r="C57" s="9"/>
      <c r="F57" s="9"/>
    </row>
    <row r="58" ht="13.5" customHeight="1">
      <c r="C58" s="9"/>
      <c r="F58" s="9"/>
    </row>
    <row r="59" ht="13.5" customHeight="1">
      <c r="C59" s="9"/>
      <c r="F59" s="9"/>
    </row>
    <row r="60" ht="13.5" customHeight="1">
      <c r="C60" s="9"/>
      <c r="F60" s="9"/>
    </row>
    <row r="61" ht="13.5" customHeight="1">
      <c r="C61" s="9"/>
      <c r="F61" s="9"/>
    </row>
    <row r="62" ht="13.5" customHeight="1">
      <c r="C62" s="9"/>
      <c r="F62" s="9"/>
    </row>
    <row r="63" ht="13.5" customHeight="1">
      <c r="C63" s="9"/>
      <c r="F63" s="9"/>
    </row>
    <row r="64" ht="13.5" customHeight="1">
      <c r="C64" s="9"/>
      <c r="F64" s="9"/>
    </row>
    <row r="65" ht="13.5" customHeight="1">
      <c r="C65" s="9"/>
      <c r="F65" s="9"/>
    </row>
    <row r="66" ht="13.5" customHeight="1">
      <c r="C66" s="9"/>
      <c r="F66" s="9"/>
    </row>
    <row r="67" ht="13.5" customHeight="1">
      <c r="C67" s="9"/>
      <c r="F67" s="9"/>
    </row>
    <row r="68" ht="13.5" customHeight="1">
      <c r="C68" s="9"/>
      <c r="F68" s="9"/>
    </row>
    <row r="69" ht="13.5" customHeight="1">
      <c r="C69" s="9"/>
      <c r="F69" s="9"/>
    </row>
    <row r="70" ht="13.5" customHeight="1">
      <c r="C70" s="9"/>
      <c r="F70" s="9"/>
    </row>
    <row r="71" ht="13.5" customHeight="1">
      <c r="C71" s="9"/>
      <c r="F71" s="9"/>
    </row>
    <row r="72" ht="13.5" customHeight="1">
      <c r="C72" s="9"/>
      <c r="F72" s="9"/>
    </row>
    <row r="73" ht="13.5" customHeight="1">
      <c r="C73" s="9"/>
      <c r="F73" s="9"/>
    </row>
    <row r="74" ht="13.5" customHeight="1">
      <c r="C74" s="9"/>
      <c r="F74" s="9"/>
    </row>
    <row r="75" ht="13.5" customHeight="1">
      <c r="C75" s="9"/>
      <c r="F75" s="9"/>
    </row>
    <row r="76" ht="13.5" customHeight="1">
      <c r="C76" s="9"/>
      <c r="F76" s="9"/>
    </row>
    <row r="77" ht="13.5" customHeight="1">
      <c r="C77" s="9"/>
      <c r="F77" s="9"/>
    </row>
    <row r="78" ht="13.5" customHeight="1">
      <c r="C78" s="9"/>
      <c r="F78" s="9"/>
    </row>
    <row r="79" ht="13.5" customHeight="1">
      <c r="C79" s="9"/>
      <c r="F79" s="9"/>
    </row>
    <row r="80" ht="13.5" customHeight="1">
      <c r="C80" s="9"/>
      <c r="F80" s="9"/>
    </row>
    <row r="81" ht="13.5" customHeight="1">
      <c r="C81" s="9"/>
      <c r="F81" s="9"/>
    </row>
    <row r="82" ht="13.5" customHeight="1">
      <c r="C82" s="9"/>
      <c r="F82" s="9"/>
    </row>
    <row r="83" ht="13.5" customHeight="1">
      <c r="C83" s="9"/>
      <c r="F83" s="9"/>
    </row>
    <row r="84" ht="13.5" customHeight="1">
      <c r="C84" s="9"/>
      <c r="F84" s="9"/>
    </row>
    <row r="85" ht="13.5" customHeight="1">
      <c r="C85" s="9"/>
      <c r="F85" s="9"/>
    </row>
    <row r="86" ht="13.5" customHeight="1">
      <c r="C86" s="9"/>
      <c r="F86" s="9"/>
    </row>
    <row r="87" ht="13.5" customHeight="1">
      <c r="C87" s="9"/>
      <c r="F87" s="9"/>
    </row>
    <row r="88" ht="13.5" customHeight="1">
      <c r="C88" s="9"/>
      <c r="F88" s="9"/>
    </row>
    <row r="89" ht="13.5" customHeight="1">
      <c r="C89" s="9"/>
      <c r="F89" s="9"/>
    </row>
    <row r="90" ht="13.5" customHeight="1">
      <c r="C90" s="9"/>
      <c r="F90" s="9"/>
    </row>
    <row r="91" ht="13.5" customHeight="1">
      <c r="C91" s="9"/>
      <c r="F91" s="9"/>
    </row>
    <row r="92" ht="13.5" customHeight="1">
      <c r="C92" s="9"/>
      <c r="F92" s="9"/>
    </row>
    <row r="93" ht="13.5" customHeight="1">
      <c r="C93" s="9"/>
      <c r="F93" s="9"/>
    </row>
    <row r="94" ht="13.5" customHeight="1">
      <c r="C94" s="9"/>
      <c r="F94" s="9"/>
    </row>
    <row r="95" ht="13.5" customHeight="1">
      <c r="C95" s="9"/>
      <c r="F95" s="9"/>
    </row>
    <row r="96" ht="13.5" customHeight="1">
      <c r="C96" s="9"/>
      <c r="F96" s="9"/>
    </row>
    <row r="97" ht="13.5" customHeight="1">
      <c r="C97" s="9"/>
      <c r="F97" s="9"/>
    </row>
    <row r="98" ht="13.5" customHeight="1">
      <c r="C98" s="9"/>
      <c r="F98" s="9"/>
    </row>
    <row r="99" ht="13.5" customHeight="1">
      <c r="C99" s="9"/>
      <c r="F99" s="9"/>
    </row>
    <row r="100" ht="13.5" customHeight="1">
      <c r="C100" s="9"/>
      <c r="F100" s="9"/>
    </row>
  </sheetData>
  <mergeCells count="5">
    <mergeCell ref="E1:E2"/>
    <mergeCell ref="E3:E8"/>
    <mergeCell ref="E9:E14"/>
    <mergeCell ref="E21:E25"/>
    <mergeCell ref="E15:E20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baseType="lpstr" size="6">
      <vt:lpstr>大会組合せ表</vt:lpstr>
      <vt:lpstr>星取り表</vt:lpstr>
      <vt:lpstr>日程表</vt:lpstr>
      <vt:lpstr>抽選</vt:lpstr>
      <vt:lpstr>星取り表!Print_Area</vt:lpstr>
      <vt:lpstr>日程表!Print_Area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2001-12-19T06:27:20Z</dcterms:created>
  <dc:creator>黒田庄町社会福祉協議会</dc:creator>
  <cp:lastModifiedBy>JUNPEI NADA</cp:lastModifiedBy>
  <cp:lastPrinted>2023-01-13T02:31:30Z</cp:lastPrinted>
  <dcterms:modified xsi:type="dcterms:W3CDTF">2023-01-13T02:36:47Z</dcterms:modified>
</cp:coreProperties>
</file>