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13_ncr:1_{7221CA6C-0735-476D-8104-74E29BE251C8}" xr6:coauthVersionLast="47" xr6:coauthVersionMax="47" xr10:uidLastSave="{00000000-0000-0000-0000-000000000000}"/>
  <bookViews>
    <workbookView xWindow="-120" yWindow="-120" windowWidth="20730" windowHeight="11160" tabRatio="753" xr2:uid="{00000000-000D-0000-FFFF-FFFF00000000}"/>
  </bookViews>
  <sheets>
    <sheet name="表紙" sheetId="32" r:id="rId1"/>
    <sheet name="大会要項" sheetId="29" r:id="rId2"/>
    <sheet name="総当たり表" sheetId="28" r:id="rId3"/>
    <sheet name="３・２５" sheetId="30" r:id="rId4"/>
    <sheet name="３・２６" sheetId="31" r:id="rId5"/>
  </sheets>
  <externalReferences>
    <externalReference r:id="rId6"/>
  </externalReferences>
  <definedNames>
    <definedName name="HTML_CodePage" hidden="1">932</definedName>
    <definedName name="HTML_Control" localSheetId="3" hidden="1">{"'日程表'!$B$2:$P$36"}</definedName>
    <definedName name="HTML_Control" localSheetId="4" hidden="1">{"'日程表'!$B$2:$P$36"}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1" i="29" l="1"/>
  <c r="R11" i="29"/>
  <c r="AI42" i="29"/>
  <c r="AJ42" i="29"/>
  <c r="AI43" i="29"/>
  <c r="AJ43" i="29"/>
  <c r="AI44" i="29"/>
  <c r="AJ44" i="29"/>
  <c r="AI45" i="29"/>
  <c r="AJ45" i="29"/>
  <c r="N46" i="29"/>
  <c r="AI46" i="29"/>
  <c r="AJ46" i="29"/>
  <c r="N47" i="29"/>
  <c r="AI47" i="29"/>
  <c r="AJ47" i="29"/>
  <c r="AI48" i="29"/>
  <c r="AJ48" i="29"/>
  <c r="AI49" i="29"/>
  <c r="AJ49" i="29"/>
  <c r="AI50" i="29"/>
  <c r="AJ50" i="29"/>
  <c r="AI51" i="29"/>
  <c r="AJ51" i="29"/>
  <c r="AI52" i="29"/>
  <c r="AJ52" i="29"/>
  <c r="AI53" i="29"/>
  <c r="AJ53" i="29"/>
  <c r="U3" i="28"/>
  <c r="I3" i="28"/>
  <c r="P11" i="28"/>
  <c r="N11" i="28"/>
  <c r="AA11" i="28"/>
  <c r="K11" i="28"/>
  <c r="M11" i="28"/>
  <c r="U11" i="28"/>
  <c r="K12" i="28"/>
  <c r="L12" i="28" s="1"/>
  <c r="M12" i="28"/>
  <c r="AA12" i="28"/>
  <c r="H11" i="28"/>
  <c r="I11" i="28"/>
  <c r="J11" i="28"/>
  <c r="X11" i="28"/>
  <c r="E11" i="28"/>
  <c r="F11" i="28" s="1"/>
  <c r="G11" i="28"/>
  <c r="U12" i="28"/>
  <c r="N12" i="28"/>
  <c r="O12" i="28" s="1"/>
  <c r="P12" i="28"/>
  <c r="H12" i="28"/>
  <c r="J12" i="28"/>
  <c r="E12" i="28"/>
  <c r="F12" i="28" s="1"/>
  <c r="G12" i="28"/>
  <c r="X12" i="28"/>
  <c r="AA9" i="28"/>
  <c r="G17" i="28"/>
  <c r="M17" i="28"/>
  <c r="S17" i="28"/>
  <c r="P17" i="28"/>
  <c r="Y17" i="28"/>
  <c r="G18" i="28"/>
  <c r="J17" i="28"/>
  <c r="J18" i="28"/>
  <c r="M18" i="28"/>
  <c r="P18" i="28"/>
  <c r="S18" i="28"/>
  <c r="V17" i="28"/>
  <c r="V18" i="28"/>
  <c r="Y18" i="28"/>
  <c r="J15" i="28"/>
  <c r="P15" i="28"/>
  <c r="V15" i="28"/>
  <c r="J16" i="28"/>
  <c r="M15" i="28"/>
  <c r="M16" i="28"/>
  <c r="G15" i="28"/>
  <c r="S15" i="28"/>
  <c r="P16" i="28"/>
  <c r="G16" i="28"/>
  <c r="S16" i="28"/>
  <c r="V16" i="28"/>
  <c r="M13" i="28"/>
  <c r="S13" i="28"/>
  <c r="J13" i="28"/>
  <c r="J14" i="28"/>
  <c r="G13" i="28"/>
  <c r="P13" i="28"/>
  <c r="S14" i="28"/>
  <c r="M14" i="28"/>
  <c r="P14" i="28"/>
  <c r="G14" i="28"/>
  <c r="J9" i="28"/>
  <c r="G9" i="28"/>
  <c r="G10" i="28"/>
  <c r="M9" i="28"/>
  <c r="M10" i="28"/>
  <c r="J10" i="28"/>
  <c r="G7" i="28"/>
  <c r="J7" i="28"/>
  <c r="J8" i="28"/>
  <c r="G8" i="28"/>
  <c r="G5" i="28"/>
  <c r="G6" i="28"/>
  <c r="E17" i="28"/>
  <c r="K17" i="28"/>
  <c r="Q17" i="28"/>
  <c r="R17" i="28" s="1"/>
  <c r="N17" i="28"/>
  <c r="W17" i="28"/>
  <c r="X17" i="28" s="1"/>
  <c r="E18" i="28"/>
  <c r="F18" i="28" s="1"/>
  <c r="H17" i="28"/>
  <c r="H18" i="28"/>
  <c r="I18" i="28" s="1"/>
  <c r="K18" i="28"/>
  <c r="N18" i="28"/>
  <c r="O18" i="28" s="1"/>
  <c r="Q18" i="28"/>
  <c r="T17" i="28"/>
  <c r="U17" i="28"/>
  <c r="T18" i="28"/>
  <c r="U18" i="28" s="1"/>
  <c r="W18" i="28"/>
  <c r="X18" i="28" s="1"/>
  <c r="H15" i="28"/>
  <c r="N15" i="28"/>
  <c r="T15" i="28"/>
  <c r="U15" i="28"/>
  <c r="H16" i="28"/>
  <c r="K15" i="28"/>
  <c r="L15" i="28"/>
  <c r="K16" i="28"/>
  <c r="L16" i="28" s="1"/>
  <c r="E15" i="28"/>
  <c r="F15" i="28" s="1"/>
  <c r="Q15" i="28"/>
  <c r="R15" i="28" s="1"/>
  <c r="N16" i="28"/>
  <c r="O16" i="28" s="1"/>
  <c r="E16" i="28"/>
  <c r="F16" i="28" s="1"/>
  <c r="Q16" i="28"/>
  <c r="R16" i="28"/>
  <c r="T16" i="28"/>
  <c r="K13" i="28"/>
  <c r="Q13" i="28"/>
  <c r="H13" i="28"/>
  <c r="I13" i="28"/>
  <c r="H14" i="28"/>
  <c r="I14" i="28" s="1"/>
  <c r="E13" i="28"/>
  <c r="F13" i="28" s="1"/>
  <c r="N13" i="28"/>
  <c r="Q14" i="28"/>
  <c r="K14" i="28"/>
  <c r="L14" i="28" s="1"/>
  <c r="N14" i="28"/>
  <c r="O14" i="28" s="1"/>
  <c r="E14" i="28"/>
  <c r="F14" i="28" s="1"/>
  <c r="H9" i="28"/>
  <c r="I9" i="28"/>
  <c r="E9" i="28"/>
  <c r="E10" i="28"/>
  <c r="F10" i="28"/>
  <c r="K9" i="28"/>
  <c r="K10" i="28"/>
  <c r="L10" i="28"/>
  <c r="H10" i="28"/>
  <c r="E7" i="28"/>
  <c r="F7" i="28" s="1"/>
  <c r="H7" i="28"/>
  <c r="I7" i="28" s="1"/>
  <c r="H8" i="28"/>
  <c r="I8" i="28" s="1"/>
  <c r="E8" i="28"/>
  <c r="F8" i="28" s="1"/>
  <c r="E5" i="28"/>
  <c r="E6" i="28"/>
  <c r="F6" i="28"/>
  <c r="L3" i="28"/>
  <c r="O3" i="28"/>
  <c r="R3" i="28"/>
  <c r="X3" i="28"/>
  <c r="AA3" i="28"/>
  <c r="I4" i="28"/>
  <c r="L4" i="28"/>
  <c r="O4" i="28"/>
  <c r="R4" i="28"/>
  <c r="U4" i="28"/>
  <c r="X4" i="28"/>
  <c r="AA4" i="28"/>
  <c r="L5" i="28"/>
  <c r="O5" i="28"/>
  <c r="R5" i="28"/>
  <c r="U5" i="28"/>
  <c r="X5" i="28"/>
  <c r="AA5" i="28"/>
  <c r="L6" i="28"/>
  <c r="O6" i="28"/>
  <c r="R6" i="28"/>
  <c r="U6" i="28"/>
  <c r="X6" i="28"/>
  <c r="AA6" i="28"/>
  <c r="O7" i="28"/>
  <c r="R7" i="28"/>
  <c r="U7" i="28"/>
  <c r="X7" i="28"/>
  <c r="AA7" i="28"/>
  <c r="O8" i="28"/>
  <c r="R8" i="28"/>
  <c r="U8" i="28"/>
  <c r="X8" i="28"/>
  <c r="AA8" i="28"/>
  <c r="R9" i="28"/>
  <c r="U9" i="28"/>
  <c r="X9" i="28"/>
  <c r="R10" i="28"/>
  <c r="U10" i="28"/>
  <c r="X10" i="28"/>
  <c r="AA10" i="28"/>
  <c r="X13" i="28"/>
  <c r="AA13" i="28"/>
  <c r="X14" i="28"/>
  <c r="AA14" i="28"/>
  <c r="AA15" i="28"/>
  <c r="AA16" i="28"/>
  <c r="I12" i="28"/>
  <c r="O17" i="28"/>
  <c r="L17" i="28"/>
  <c r="F5" i="28"/>
  <c r="L18" i="28"/>
  <c r="I15" i="28"/>
  <c r="L9" i="28"/>
  <c r="U16" i="28"/>
  <c r="R13" i="28"/>
  <c r="O15" i="28"/>
  <c r="F17" i="28"/>
  <c r="R18" i="28"/>
  <c r="I17" i="28"/>
  <c r="R14" i="28"/>
  <c r="I16" i="28"/>
  <c r="O13" i="28"/>
  <c r="O11" i="28"/>
  <c r="I10" i="28"/>
  <c r="F9" i="28"/>
  <c r="L11" i="28"/>
  <c r="AL3" i="28" l="1"/>
  <c r="AL9" i="28"/>
  <c r="AL5" i="28"/>
  <c r="L13" i="28"/>
  <c r="AL15" i="28" l="1"/>
  <c r="AL13" i="28"/>
  <c r="AL7" i="28"/>
  <c r="AL11" i="28"/>
  <c r="AL17" i="28"/>
</calcChain>
</file>

<file path=xl/sharedStrings.xml><?xml version="1.0" encoding="utf-8"?>
<sst xmlns="http://schemas.openxmlformats.org/spreadsheetml/2006/main" count="308" uniqueCount="124">
  <si>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</si>
  <si>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</si>
  <si>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</si>
  <si>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</si>
  <si>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</si>
  <si>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</si>
  <si>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</si>
  <si>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</si>
  <si>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裏順</t>
    <rPh sb="0" eb="1">
      <t>ウラ</t>
    </rPh>
    <rPh sb="1" eb="2">
      <t>ジュン</t>
    </rPh>
    <phoneticPr fontId="4"/>
  </si>
  <si>
    <t>大塩SC</t>
    <rPh sb="0" eb="2">
      <t>オオシオ</t>
    </rPh>
    <phoneticPr fontId="1"/>
  </si>
  <si>
    <t>西脇FC</t>
    <rPh sb="0" eb="2">
      <t>ニシワキ</t>
    </rPh>
    <phoneticPr fontId="1"/>
  </si>
  <si>
    <t>荒井FC</t>
    <rPh sb="0" eb="2">
      <t>アライ</t>
    </rPh>
    <phoneticPr fontId="1"/>
  </si>
  <si>
    <t>篠山FC</t>
    <rPh sb="0" eb="2">
      <t>ササヤマ</t>
    </rPh>
    <phoneticPr fontId="1"/>
  </si>
  <si>
    <t>旭FCA</t>
    <rPh sb="0" eb="1">
      <t>アサヒ</t>
    </rPh>
    <phoneticPr fontId="1"/>
  </si>
  <si>
    <t>旭FCB</t>
    <rPh sb="0" eb="1">
      <t>アサヒ</t>
    </rPh>
    <phoneticPr fontId="1"/>
  </si>
  <si>
    <t>香寺SC</t>
    <rPh sb="0" eb="2">
      <t>コウデラ</t>
    </rPh>
    <phoneticPr fontId="1"/>
  </si>
  <si>
    <t>■チャレンジCUPU-11成績表</t>
    <rPh sb="13" eb="15">
      <t>セイセキ</t>
    </rPh>
    <rPh sb="15" eb="16">
      <t>ヒョウ</t>
    </rPh>
    <phoneticPr fontId="1"/>
  </si>
  <si>
    <t>2023/3/25・26</t>
    <phoneticPr fontId="1"/>
  </si>
  <si>
    <t>携帯メール　yukimi.ksmt.1970@docomo.ne.jp</t>
    <rPh sb="0" eb="2">
      <t>ケイタイ</t>
    </rPh>
    <phoneticPr fontId="4"/>
  </si>
  <si>
    <t>携帯　090－5907－8655</t>
    <rPh sb="0" eb="2">
      <t>ケイタイ</t>
    </rPh>
    <phoneticPr fontId="4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</si>
  <si>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4"/>
  </si>
  <si>
    <t>旭FCジュニア　監督</t>
    <rPh sb="0" eb="1">
      <t>アサヒ</t>
    </rPh>
    <rPh sb="8" eb="10">
      <t>カントク</t>
    </rPh>
    <phoneticPr fontId="4"/>
  </si>
  <si>
    <t>問い合わせ</t>
    <rPh sb="0" eb="1">
      <t>ト</t>
    </rPh>
    <rPh sb="2" eb="3">
      <t>ア</t>
    </rPh>
    <phoneticPr fontId="4"/>
  </si>
  <si>
    <t>姫路</t>
    <rPh sb="0" eb="2">
      <t>ヒメジ</t>
    </rPh>
    <phoneticPr fontId="4"/>
  </si>
  <si>
    <t>香寺SC</t>
    <rPh sb="0" eb="2">
      <t>コウデラ</t>
    </rPh>
    <phoneticPr fontId="4"/>
  </si>
  <si>
    <t>北播磨</t>
    <phoneticPr fontId="4"/>
  </si>
  <si>
    <t>旭FC　B</t>
    <rPh sb="0" eb="1">
      <t>アサヒ</t>
    </rPh>
    <phoneticPr fontId="4"/>
  </si>
  <si>
    <t>旭FC　A</t>
    <rPh sb="0" eb="1">
      <t>アサヒ</t>
    </rPh>
    <phoneticPr fontId="4"/>
  </si>
  <si>
    <t>丹有</t>
    <rPh sb="0" eb="2">
      <t>タンユウ</t>
    </rPh>
    <phoneticPr fontId="4"/>
  </si>
  <si>
    <t>篠山FC</t>
    <rPh sb="0" eb="2">
      <t>ササヤマ</t>
    </rPh>
    <phoneticPr fontId="4"/>
  </si>
  <si>
    <t>東播</t>
    <rPh sb="0" eb="2">
      <t>トウバン</t>
    </rPh>
    <phoneticPr fontId="4"/>
  </si>
  <si>
    <t>荒井FC</t>
    <rPh sb="0" eb="2">
      <t>アライ</t>
    </rPh>
    <phoneticPr fontId="4"/>
  </si>
  <si>
    <t>U-11</t>
    <phoneticPr fontId="4"/>
  </si>
  <si>
    <t>西脇FC</t>
    <rPh sb="0" eb="2">
      <t>ニシワキ</t>
    </rPh>
    <phoneticPr fontId="4"/>
  </si>
  <si>
    <t>大塩SC</t>
    <rPh sb="0" eb="2">
      <t>オオシオ</t>
    </rPh>
    <phoneticPr fontId="4"/>
  </si>
  <si>
    <t xml:space="preserve">参加チーム </t>
    <rPh sb="0" eb="2">
      <t>サンカ</t>
    </rPh>
    <phoneticPr fontId="4"/>
  </si>
  <si>
    <t>８.</t>
  </si>
  <si>
    <t>試合数のチェック</t>
    <rPh sb="0" eb="2">
      <t>シアイ</t>
    </rPh>
    <rPh sb="2" eb="3">
      <t>スウ</t>
    </rPh>
    <phoneticPr fontId="4"/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</si>
  <si>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4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</si>
  <si>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4"/>
  </si>
  <si>
    <t>備考</t>
    <rPh sb="0" eb="2">
      <t>ビコウ</t>
    </rPh>
    <phoneticPr fontId="4"/>
  </si>
  <si>
    <t>７.</t>
  </si>
  <si>
    <t>◇上位３チームにトロフィー、各チーム１名MVPを用意</t>
    <rPh sb="1" eb="3">
      <t>ジョウイ</t>
    </rPh>
    <rPh sb="14" eb="15">
      <t>カク</t>
    </rPh>
    <rPh sb="19" eb="20">
      <t>メイ</t>
    </rPh>
    <rPh sb="24" eb="26">
      <t>ヨウイ</t>
    </rPh>
    <phoneticPr fontId="4"/>
  </si>
  <si>
    <t>④　抽選</t>
    <rPh sb="2" eb="4">
      <t>チュウセン</t>
    </rPh>
    <phoneticPr fontId="4"/>
  </si>
  <si>
    <t>③　総得点</t>
    <rPh sb="2" eb="5">
      <t>ソウトクテン</t>
    </rPh>
    <phoneticPr fontId="4"/>
  </si>
  <si>
    <t>②　得失点差</t>
    <rPh sb="2" eb="3">
      <t>トク</t>
    </rPh>
    <rPh sb="3" eb="5">
      <t>シッテン</t>
    </rPh>
    <rPh sb="5" eb="6">
      <t>サ</t>
    </rPh>
    <phoneticPr fontId="4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</si>
  <si>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4"/>
  </si>
  <si>
    <t>順位のつけ方</t>
    <rPh sb="0" eb="2">
      <t>ジュンイ</t>
    </rPh>
    <rPh sb="3" eb="6">
      <t>ツケカタ</t>
    </rPh>
    <phoneticPr fontId="4"/>
  </si>
  <si>
    <t>◇試合時間は15分ー5分ー15分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4"/>
  </si>
  <si>
    <t>◇各チームの総当たりで順位をつける。</t>
    <rPh sb="1" eb="2">
      <t>カク</t>
    </rPh>
    <rPh sb="6" eb="8">
      <t>ソウア</t>
    </rPh>
    <rPh sb="11" eb="13">
      <t>ジュンイ</t>
    </rPh>
    <phoneticPr fontId="4"/>
  </si>
  <si>
    <t>1人審判制</t>
    <rPh sb="1" eb="2">
      <t>ニン</t>
    </rPh>
    <rPh sb="2" eb="4">
      <t>シンパン</t>
    </rPh>
    <rPh sb="4" eb="5">
      <t>セイ</t>
    </rPh>
    <phoneticPr fontId="4"/>
  </si>
  <si>
    <t>主審は大人でお願いします。</t>
    <rPh sb="0" eb="1">
      <t>シュ</t>
    </rPh>
    <rPh sb="1" eb="2">
      <t>シン</t>
    </rPh>
    <rPh sb="7" eb="8">
      <t>ネガ</t>
    </rPh>
    <phoneticPr fontId="4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</si>
  <si>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4"/>
  </si>
  <si>
    <t>競技方法</t>
    <rPh sb="0" eb="2">
      <t>キョウギ</t>
    </rPh>
    <rPh sb="2" eb="4">
      <t>ホウホウ</t>
    </rPh>
    <phoneticPr fontId="4"/>
  </si>
  <si>
    <t>６.</t>
  </si>
  <si>
    <t>大会登録費　￥7.000円(当日、徴収します)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4"/>
  </si>
  <si>
    <t>参加費</t>
    <rPh sb="0" eb="3">
      <t>サンカヒ</t>
    </rPh>
    <phoneticPr fontId="15"/>
  </si>
  <si>
    <t>５.</t>
  </si>
  <si>
    <t>対象</t>
    <rPh sb="0" eb="2">
      <t>タイショウ</t>
    </rPh>
    <phoneticPr fontId="15"/>
  </si>
  <si>
    <t>４.</t>
  </si>
  <si>
    <t>下東条コミセングランド</t>
    <rPh sb="0" eb="3">
      <t>シモトウジョウ</t>
    </rPh>
    <phoneticPr fontId="4"/>
  </si>
  <si>
    <t>会場</t>
    <rPh sb="0" eb="2">
      <t>カイジョウ</t>
    </rPh>
    <phoneticPr fontId="15"/>
  </si>
  <si>
    <t>３.</t>
  </si>
  <si>
    <t>（土）</t>
    <rPh sb="1" eb="2">
      <t>ド</t>
    </rPh>
    <phoneticPr fontId="4"/>
  </si>
  <si>
    <t>日時</t>
    <rPh sb="0" eb="2">
      <t>ニチジ</t>
    </rPh>
    <phoneticPr fontId="15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</si>
  <si>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</si>
  <si>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</si>
  <si>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</si>
  <si>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15"/>
  </si>
  <si>
    <t>１.</t>
  </si>
  <si>
    <t>旭ＦＣジュニア保護者会</t>
    <rPh sb="0" eb="1">
      <t>アサヒ</t>
    </rPh>
    <rPh sb="7" eb="10">
      <t>ホゴシャ</t>
    </rPh>
    <rPh sb="10" eb="11">
      <t>カイ</t>
    </rPh>
    <phoneticPr fontId="4"/>
  </si>
  <si>
    <t>協力</t>
    <rPh sb="0" eb="2">
      <t>キョウリョク</t>
    </rPh>
    <phoneticPr fontId="4"/>
  </si>
  <si>
    <t>旭ＦＣジュニア</t>
    <rPh sb="0" eb="1">
      <t>アサヒ</t>
    </rPh>
    <phoneticPr fontId="4"/>
  </si>
  <si>
    <t>主催</t>
    <rPh sb="0" eb="2">
      <t>シュサイ</t>
    </rPh>
    <phoneticPr fontId="4"/>
  </si>
  <si>
    <t>asahiチャレンジCUPU-11</t>
    <phoneticPr fontId="4"/>
  </si>
  <si>
    <t>片付け</t>
    <rPh sb="0" eb="2">
      <t>カタヅ</t>
    </rPh>
    <phoneticPr fontId="4"/>
  </si>
  <si>
    <t>相互</t>
    <rPh sb="0" eb="2">
      <t>ソウゴ</t>
    </rPh>
    <phoneticPr fontId="4"/>
  </si>
  <si>
    <t>エ</t>
    <phoneticPr fontId="4"/>
  </si>
  <si>
    <t>ク</t>
    <phoneticPr fontId="4"/>
  </si>
  <si>
    <t>キ</t>
    <phoneticPr fontId="4"/>
  </si>
  <si>
    <t>ウ</t>
    <phoneticPr fontId="4"/>
  </si>
  <si>
    <t>～</t>
    <phoneticPr fontId="4"/>
  </si>
  <si>
    <t>カ</t>
    <phoneticPr fontId="4"/>
  </si>
  <si>
    <t>イ</t>
    <phoneticPr fontId="4"/>
  </si>
  <si>
    <t>オ</t>
    <phoneticPr fontId="4"/>
  </si>
  <si>
    <t>ア</t>
    <phoneticPr fontId="4"/>
  </si>
  <si>
    <t>休　　憩</t>
    <rPh sb="0" eb="1">
      <t>キュウ</t>
    </rPh>
    <rPh sb="3" eb="4">
      <t>イコイ</t>
    </rPh>
    <phoneticPr fontId="4"/>
  </si>
  <si>
    <t>１３；３０</t>
    <phoneticPr fontId="4"/>
  </si>
  <si>
    <t>旭FCB</t>
    <rPh sb="0" eb="1">
      <t>アサヒ</t>
    </rPh>
    <phoneticPr fontId="4"/>
  </si>
  <si>
    <t>旭FCA</t>
    <rPh sb="0" eb="1">
      <t>アサヒ</t>
    </rPh>
    <phoneticPr fontId="4"/>
  </si>
  <si>
    <t>河合SSD</t>
    <rPh sb="0" eb="2">
      <t>カワイ</t>
    </rPh>
    <phoneticPr fontId="4"/>
  </si>
  <si>
    <t>H</t>
    <phoneticPr fontId="4"/>
  </si>
  <si>
    <t>小野南FCjr</t>
    <rPh sb="0" eb="3">
      <t>オノミナミ</t>
    </rPh>
    <phoneticPr fontId="4"/>
  </si>
  <si>
    <t>G</t>
    <phoneticPr fontId="4"/>
  </si>
  <si>
    <t>旭FCjr</t>
    <rPh sb="0" eb="1">
      <t>アサヒ</t>
    </rPh>
    <phoneticPr fontId="4"/>
  </si>
  <si>
    <t>F</t>
    <phoneticPr fontId="4"/>
  </si>
  <si>
    <t>イルソーレ加東</t>
    <rPh sb="5" eb="7">
      <t>カトウ</t>
    </rPh>
    <phoneticPr fontId="4"/>
  </si>
  <si>
    <t>E</t>
    <phoneticPr fontId="4"/>
  </si>
  <si>
    <t>小野FC</t>
    <rPh sb="0" eb="2">
      <t>オノ</t>
    </rPh>
    <phoneticPr fontId="4"/>
  </si>
  <si>
    <t>C</t>
    <phoneticPr fontId="4"/>
  </si>
  <si>
    <t>社FCjr</t>
    <rPh sb="0" eb="1">
      <t>ヤシロ</t>
    </rPh>
    <phoneticPr fontId="4"/>
  </si>
  <si>
    <t>B</t>
    <phoneticPr fontId="4"/>
  </si>
  <si>
    <t>LUZ零壱FC</t>
    <rPh sb="3" eb="5">
      <t>ゼロイチ</t>
    </rPh>
    <phoneticPr fontId="4"/>
  </si>
  <si>
    <t>A</t>
    <phoneticPr fontId="4"/>
  </si>
  <si>
    <t>審判</t>
    <rPh sb="0" eb="2">
      <t>シンパン</t>
    </rPh>
    <phoneticPr fontId="4"/>
  </si>
  <si>
    <t>対戦チーム</t>
    <rPh sb="0" eb="2">
      <t>タイセン</t>
    </rPh>
    <phoneticPr fontId="4"/>
  </si>
  <si>
    <t>Bコート（奥側）</t>
    <rPh sb="5" eb="6">
      <t>オク</t>
    </rPh>
    <rPh sb="6" eb="7">
      <t>ガワ</t>
    </rPh>
    <phoneticPr fontId="4"/>
  </si>
  <si>
    <t>Aコート（駐車場側）</t>
    <rPh sb="5" eb="8">
      <t>チュウシャジョウ</t>
    </rPh>
    <rPh sb="8" eb="9">
      <t>ガワ</t>
    </rPh>
    <phoneticPr fontId="4"/>
  </si>
  <si>
    <t>試合時間</t>
    <rPh sb="0" eb="2">
      <t>シアイ</t>
    </rPh>
    <rPh sb="2" eb="4">
      <t>ジカン</t>
    </rPh>
    <phoneticPr fontId="4"/>
  </si>
  <si>
    <t>15分-5分-15分</t>
    <rPh sb="2" eb="3">
      <t>フン</t>
    </rPh>
    <rPh sb="5" eb="6">
      <t>フン</t>
    </rPh>
    <rPh sb="9" eb="10">
      <t>フン</t>
    </rPh>
    <phoneticPr fontId="4"/>
  </si>
  <si>
    <t>25日試合時間</t>
    <rPh sb="2" eb="3">
      <t>ニチ</t>
    </rPh>
    <rPh sb="3" eb="5">
      <t>シアイ</t>
    </rPh>
    <rPh sb="5" eb="7">
      <t>ジカン</t>
    </rPh>
    <phoneticPr fontId="4"/>
  </si>
  <si>
    <t>チャレンジCUPU-11</t>
    <phoneticPr fontId="4"/>
  </si>
  <si>
    <t>表彰式</t>
    <rPh sb="0" eb="3">
      <t>ヒョウショウシキ</t>
    </rPh>
    <phoneticPr fontId="4"/>
  </si>
  <si>
    <t>小野東SSD</t>
    <rPh sb="0" eb="6">
      <t>オノヒガシssd</t>
    </rPh>
    <phoneticPr fontId="4"/>
  </si>
  <si>
    <t>D</t>
    <phoneticPr fontId="4"/>
  </si>
  <si>
    <t>26日試合時間</t>
    <rPh sb="2" eb="3">
      <t>ニチ</t>
    </rPh>
    <rPh sb="3" eb="5">
      <t>シアイ</t>
    </rPh>
    <rPh sb="5" eb="7">
      <t>ジカン</t>
    </rPh>
    <phoneticPr fontId="4"/>
  </si>
  <si>
    <t>場　　　　所</t>
    <rPh sb="0" eb="1">
      <t>バ</t>
    </rPh>
    <rPh sb="5" eb="6">
      <t>ショ</t>
    </rPh>
    <phoneticPr fontId="4"/>
  </si>
  <si>
    <t>カテゴリー</t>
    <phoneticPr fontId="4"/>
  </si>
  <si>
    <t>日　　　　程</t>
    <rPh sb="0" eb="1">
      <t>ヒ</t>
    </rPh>
    <rPh sb="5" eb="6">
      <t>ホド</t>
    </rPh>
    <phoneticPr fontId="4"/>
  </si>
  <si>
    <t>２０２３年３月２５・26日</t>
    <rPh sb="4" eb="5">
      <t>ネン</t>
    </rPh>
    <rPh sb="6" eb="7">
      <t>ガツ</t>
    </rPh>
    <rPh sb="12" eb="13">
      <t>ニチ</t>
    </rPh>
    <phoneticPr fontId="1"/>
  </si>
  <si>
    <t>U-11</t>
    <phoneticPr fontId="1"/>
  </si>
  <si>
    <t>下東条コミセングランド</t>
    <rPh sb="0" eb="3">
      <t>シモトウジョウ</t>
    </rPh>
    <phoneticPr fontId="1"/>
  </si>
  <si>
    <t>八千代SC</t>
    <rPh sb="0" eb="3">
      <t>ヤチヨ</t>
    </rPh>
    <phoneticPr fontId="4"/>
  </si>
  <si>
    <t>八千代SC</t>
    <rPh sb="0" eb="3">
      <t>ヤチヨ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</si>
</sst>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&quot;年&quot;m&quot;月&quot;d&quot;日&quot;;@"/>
    <numFmt numFmtId="177" formatCode="\(aaa\)"/>
  </numFmts>
  <fonts count="4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HG丸ｺﾞｼｯｸM-PRO"/>
      <family val="3"/>
      <charset val="128"/>
    </font>
    <font>
      <sz val="6"/>
      <name val="ＭＳ Ｐゴシック"/>
      <family val="3"/>
      <charset val="128"/>
    </font>
    <font>
      <sz val="20"/>
      <color theme="1"/>
      <name val="HGP創英角ﾎﾟｯﾌﾟ体"/>
      <family val="3"/>
      <charset val="128"/>
    </font>
    <font>
      <b/>
      <sz val="11"/>
      <name val="ＭＳ Ｐゴシック"/>
      <family val="2"/>
      <charset val="128"/>
      <scheme val="minor"/>
    </font>
    <font>
      <b/>
      <sz val="8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HGP創英角ﾎﾟｯﾌﾟ体"/>
      <family val="3"/>
      <charset val="128"/>
    </font>
    <font>
      <sz val="12"/>
      <name val="AR丸ゴシック体M"/>
      <family val="3"/>
      <charset val="128"/>
    </font>
    <font>
      <sz val="16"/>
      <color rgb="FFFF0000"/>
      <name val="HGP創英角ﾎﾟｯﾌﾟ体"/>
      <family val="3"/>
      <charset val="128"/>
    </font>
    <font>
      <sz val="16"/>
      <name val="AR丸ゴシック体M"/>
      <family val="3"/>
      <charset val="128"/>
    </font>
    <font>
      <sz val="11"/>
      <name val="HGP創英角ﾎﾟｯﾌﾟ体"/>
      <family val="3"/>
      <charset val="128"/>
    </font>
    <font>
      <sz val="18"/>
      <name val="AR丸ゴシック体M"/>
      <family val="3"/>
      <charset val="128"/>
    </font>
    <font>
      <sz val="18"/>
      <name val="ＦＡ 丸ゴシックＭ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1"/>
      <color indexed="11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HGS創英角ﾎﾟｯﾌﾟ体"/>
      <family val="3"/>
      <charset val="128"/>
    </font>
    <font>
      <sz val="11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3" fillId="0" borderId="1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0" xfId="6">
      <alignment vertical="center"/>
    </xf>
    <xf numFmtId="0" fontId="10" fillId="0" borderId="17" xfId="6" applyBorder="1">
      <alignment vertical="center"/>
    </xf>
    <xf numFmtId="0" fontId="10" fillId="0" borderId="18" xfId="6" applyBorder="1">
      <alignment vertical="center"/>
    </xf>
    <xf numFmtId="0" fontId="10" fillId="0" borderId="19" xfId="6" applyBorder="1">
      <alignment vertical="center"/>
    </xf>
    <xf numFmtId="0" fontId="10" fillId="0" borderId="20" xfId="6" applyBorder="1">
      <alignment vertical="center"/>
    </xf>
    <xf numFmtId="0" fontId="10" fillId="0" borderId="21" xfId="6" applyBorder="1">
      <alignment vertical="center"/>
    </xf>
    <xf numFmtId="0" fontId="10" fillId="0" borderId="22" xfId="6" applyBorder="1">
      <alignment vertical="center"/>
    </xf>
    <xf numFmtId="0" fontId="10" fillId="0" borderId="23" xfId="6" applyBorder="1">
      <alignment vertical="center"/>
    </xf>
    <xf numFmtId="0" fontId="10" fillId="0" borderId="24" xfId="6" applyBorder="1">
      <alignment vertical="center"/>
    </xf>
    <xf numFmtId="0" fontId="11" fillId="0" borderId="0" xfId="7" applyFont="1" applyAlignment="1">
      <alignment horizontal="left" vertical="center" indent="1" shrinkToFit="1"/>
    </xf>
    <xf numFmtId="0" fontId="2" fillId="0" borderId="0" xfId="7" applyAlignment="1">
      <alignment horizontal="center" vertical="center" shrinkToFit="1"/>
    </xf>
    <xf numFmtId="0" fontId="12" fillId="0" borderId="0" xfId="6" applyFont="1">
      <alignment vertical="center"/>
    </xf>
    <xf numFmtId="0" fontId="13" fillId="0" borderId="0" xfId="7" applyFont="1" applyAlignment="1">
      <alignment vertical="center" shrinkToFit="1"/>
    </xf>
    <xf numFmtId="0" fontId="2" fillId="0" borderId="0" xfId="7" applyAlignment="1">
      <alignment vertical="center" shrinkToFit="1"/>
    </xf>
    <xf numFmtId="0" fontId="12" fillId="2" borderId="0" xfId="6" applyFont="1" applyFill="1" applyAlignment="1">
      <alignment horizontal="right" vertical="center"/>
    </xf>
    <xf numFmtId="0" fontId="14" fillId="0" borderId="0" xfId="6" applyFont="1">
      <alignment vertical="center"/>
    </xf>
    <xf numFmtId="49" fontId="11" fillId="0" borderId="0" xfId="6" applyNumberFormat="1" applyFont="1" applyAlignment="1">
      <alignment horizontal="center" vertical="center"/>
    </xf>
    <xf numFmtId="56" fontId="10" fillId="0" borderId="0" xfId="6" applyNumberFormat="1">
      <alignment vertical="center"/>
    </xf>
    <xf numFmtId="0" fontId="11" fillId="0" borderId="0" xfId="8" applyFont="1" applyAlignment="1">
      <alignment horizontal="left" indent="1"/>
    </xf>
    <xf numFmtId="0" fontId="12" fillId="0" borderId="0" xfId="6" applyFont="1" applyAlignment="1">
      <alignment horizontal="left" vertical="center"/>
    </xf>
    <xf numFmtId="0" fontId="11" fillId="0" borderId="0" xfId="6" applyFont="1">
      <alignment vertical="center"/>
    </xf>
    <xf numFmtId="0" fontId="11" fillId="0" borderId="0" xfId="6" applyFont="1" applyAlignment="1">
      <alignment horizontal="distributed" vertical="center"/>
    </xf>
    <xf numFmtId="0" fontId="11" fillId="0" borderId="0" xfId="8" applyFont="1" applyAlignment="1">
      <alignment horizontal="left" indent="3"/>
    </xf>
    <xf numFmtId="0" fontId="11" fillId="0" borderId="0" xfId="6" applyFont="1" applyAlignment="1">
      <alignment horizontal="left" vertical="center"/>
    </xf>
    <xf numFmtId="0" fontId="11" fillId="0" borderId="0" xfId="8" applyFont="1" applyAlignment="1">
      <alignment horizontal="left" indent="2"/>
    </xf>
    <xf numFmtId="0" fontId="11" fillId="0" borderId="0" xfId="8" applyFont="1"/>
    <xf numFmtId="0" fontId="16" fillId="0" borderId="0" xfId="8" applyFont="1"/>
    <xf numFmtId="0" fontId="16" fillId="0" borderId="0" xfId="8" applyFont="1" applyAlignment="1">
      <alignment vertical="center"/>
    </xf>
    <xf numFmtId="0" fontId="18" fillId="0" borderId="0" xfId="9" applyFont="1" applyAlignment="1" applyProtection="1">
      <alignment vertical="center"/>
    </xf>
    <xf numFmtId="0" fontId="19" fillId="0" borderId="0" xfId="7" applyFont="1" applyAlignment="1">
      <alignment horizontal="left" vertical="center"/>
    </xf>
    <xf numFmtId="0" fontId="19" fillId="0" borderId="0" xfId="7" applyFont="1">
      <alignment vertical="center"/>
    </xf>
    <xf numFmtId="0" fontId="2" fillId="0" borderId="0" xfId="7">
      <alignment vertical="center"/>
    </xf>
    <xf numFmtId="0" fontId="21" fillId="0" borderId="0" xfId="7" applyFont="1">
      <alignment vertical="center"/>
    </xf>
    <xf numFmtId="0" fontId="2" fillId="0" borderId="0" xfId="7" applyAlignment="1">
      <alignment horizontal="left" vertical="center"/>
    </xf>
    <xf numFmtId="0" fontId="21" fillId="0" borderId="23" xfId="7" applyFont="1" applyBorder="1">
      <alignment vertical="center"/>
    </xf>
    <xf numFmtId="20" fontId="2" fillId="0" borderId="28" xfId="7" applyNumberFormat="1" applyBorder="1" applyAlignment="1">
      <alignment horizontal="center" vertical="center"/>
    </xf>
    <xf numFmtId="0" fontId="21" fillId="0" borderId="28" xfId="7" applyFont="1" applyBorder="1" applyAlignment="1">
      <alignment horizontal="center" vertical="center"/>
    </xf>
    <xf numFmtId="20" fontId="2" fillId="0" borderId="29" xfId="7" applyNumberFormat="1" applyBorder="1" applyAlignment="1">
      <alignment horizontal="center" vertical="center"/>
    </xf>
    <xf numFmtId="0" fontId="23" fillId="0" borderId="16" xfId="7" applyFont="1" applyBorder="1" applyAlignment="1">
      <alignment horizontal="center" vertical="center" shrinkToFit="1"/>
    </xf>
    <xf numFmtId="49" fontId="24" fillId="0" borderId="16" xfId="7" applyNumberFormat="1" applyFont="1" applyBorder="1" applyAlignment="1">
      <alignment horizontal="center" vertical="center" wrapText="1"/>
    </xf>
    <xf numFmtId="0" fontId="23" fillId="0" borderId="1" xfId="7" applyFont="1" applyBorder="1" applyAlignment="1">
      <alignment horizontal="center" vertical="center" shrinkToFit="1"/>
    </xf>
    <xf numFmtId="0" fontId="24" fillId="0" borderId="16" xfId="7" applyFont="1" applyBorder="1" applyAlignment="1">
      <alignment horizontal="center" vertical="center"/>
    </xf>
    <xf numFmtId="0" fontId="2" fillId="0" borderId="1" xfId="7" applyBorder="1" applyAlignment="1">
      <alignment horizontal="center" vertical="center"/>
    </xf>
    <xf numFmtId="0" fontId="13" fillId="0" borderId="1" xfId="7" applyFont="1" applyBorder="1" applyAlignment="1">
      <alignment horizontal="center" vertical="center"/>
    </xf>
    <xf numFmtId="0" fontId="2" fillId="3" borderId="1" xfId="7" applyFill="1" applyBorder="1" applyAlignment="1">
      <alignment horizontal="center" vertical="center"/>
    </xf>
    <xf numFmtId="20" fontId="2" fillId="0" borderId="1" xfId="7" applyNumberFormat="1" applyBorder="1" applyAlignment="1">
      <alignment horizontal="center" vertical="center"/>
    </xf>
    <xf numFmtId="0" fontId="21" fillId="0" borderId="1" xfId="7" applyFont="1" applyBorder="1" applyAlignment="1">
      <alignment horizontal="center" vertical="center"/>
    </xf>
    <xf numFmtId="20" fontId="2" fillId="0" borderId="32" xfId="7" applyNumberFormat="1" applyBorder="1" applyAlignment="1">
      <alignment horizontal="center" vertical="center"/>
    </xf>
    <xf numFmtId="0" fontId="23" fillId="0" borderId="1" xfId="7" applyFont="1" applyBorder="1" applyAlignment="1">
      <alignment vertical="center" shrinkToFit="1"/>
    </xf>
    <xf numFmtId="0" fontId="2" fillId="0" borderId="0" xfId="7" applyAlignment="1">
      <alignment horizontal="center" vertical="center"/>
    </xf>
    <xf numFmtId="20" fontId="13" fillId="0" borderId="1" xfId="7" applyNumberFormat="1" applyFont="1" applyBorder="1" applyAlignment="1">
      <alignment horizontal="center" vertical="center"/>
    </xf>
    <xf numFmtId="0" fontId="2" fillId="0" borderId="38" xfId="7" applyBorder="1" applyAlignment="1">
      <alignment horizontal="center" vertical="center"/>
    </xf>
    <xf numFmtId="0" fontId="28" fillId="0" borderId="0" xfId="7" applyFont="1">
      <alignment vertical="center"/>
    </xf>
    <xf numFmtId="49" fontId="29" fillId="0" borderId="0" xfId="7" applyNumberFormat="1" applyFont="1" applyAlignment="1">
      <alignment horizontal="center" vertical="center"/>
    </xf>
    <xf numFmtId="0" fontId="30" fillId="0" borderId="0" xfId="7" applyFont="1">
      <alignment vertical="center"/>
    </xf>
    <xf numFmtId="14" fontId="31" fillId="0" borderId="0" xfId="7" applyNumberFormat="1" applyFont="1">
      <alignment vertical="center"/>
    </xf>
    <xf numFmtId="0" fontId="32" fillId="0" borderId="0" xfId="7" applyFont="1">
      <alignment vertical="center"/>
    </xf>
    <xf numFmtId="14" fontId="33" fillId="0" borderId="0" xfId="7" applyNumberFormat="1" applyFont="1">
      <alignment vertical="center"/>
    </xf>
    <xf numFmtId="0" fontId="34" fillId="0" borderId="0" xfId="7" applyFont="1">
      <alignment vertical="center"/>
    </xf>
    <xf numFmtId="0" fontId="35" fillId="0" borderId="0" xfId="7" applyFont="1">
      <alignment vertical="center"/>
    </xf>
    <xf numFmtId="0" fontId="2" fillId="0" borderId="0" xfId="1"/>
    <xf numFmtId="0" fontId="36" fillId="0" borderId="0" xfId="1" applyFont="1"/>
    <xf numFmtId="0" fontId="37" fillId="0" borderId="0" xfId="1" applyFont="1"/>
    <xf numFmtId="0" fontId="0" fillId="0" borderId="0" xfId="1" applyFont="1"/>
    <xf numFmtId="0" fontId="2" fillId="0" borderId="0" xfId="7" applyAlignment="1">
      <alignment horizontal="right" vertical="center"/>
    </xf>
    <xf numFmtId="0" fontId="39" fillId="0" borderId="0" xfId="1" applyFont="1" applyAlignment="1">
      <alignment horizontal="right" vertical="center"/>
    </xf>
    <xf numFmtId="177" fontId="39" fillId="0" borderId="0" xfId="1" applyNumberFormat="1" applyFont="1" applyAlignment="1">
      <alignment vertical="center"/>
    </xf>
    <xf numFmtId="177" fontId="38" fillId="0" borderId="0" xfId="1" applyNumberFormat="1" applyFont="1" applyAlignment="1">
      <alignment horizontal="center" vertical="center"/>
    </xf>
    <xf numFmtId="0" fontId="0" fillId="0" borderId="0" xfId="1" applyFont="1" applyAlignment="1">
      <alignment horizontal="right"/>
    </xf>
    <xf numFmtId="0" fontId="39" fillId="0" borderId="0" xfId="1" applyFont="1" applyAlignment="1">
      <alignment horizontal="center" vertical="center"/>
    </xf>
    <xf numFmtId="0" fontId="2" fillId="0" borderId="0" xfId="7" applyAlignment="1">
      <alignment horizontal="center" vertical="center"/>
    </xf>
    <xf numFmtId="176" fontId="40" fillId="0" borderId="0" xfId="1" applyNumberFormat="1" applyFont="1" applyAlignment="1">
      <alignment vertical="center" shrinkToFit="1"/>
    </xf>
    <xf numFmtId="0" fontId="41" fillId="0" borderId="0" xfId="7" applyFont="1" applyAlignment="1">
      <alignment vertical="center" shrinkToFit="1"/>
    </xf>
    <xf numFmtId="58" fontId="38" fillId="0" borderId="0" xfId="1" applyNumberFormat="1" applyFont="1" applyAlignment="1">
      <alignment vertical="center" shrinkToFit="1"/>
    </xf>
    <xf numFmtId="58" fontId="38" fillId="0" borderId="0" xfId="7" applyNumberFormat="1" applyFont="1" applyAlignment="1">
      <alignment vertical="center" shrinkToFit="1"/>
    </xf>
    <xf numFmtId="0" fontId="38" fillId="0" borderId="0" xfId="7" applyFont="1" applyAlignment="1">
      <alignment vertical="center" shrinkToFit="1"/>
    </xf>
    <xf numFmtId="0" fontId="2" fillId="0" borderId="0" xfId="7" applyAlignment="1">
      <alignment vertical="center" shrinkToFit="1"/>
    </xf>
    <xf numFmtId="0" fontId="20" fillId="0" borderId="0" xfId="10" applyFont="1" applyAlignment="1">
      <alignment horizontal="center" vertical="center" wrapText="1" shrinkToFit="1"/>
    </xf>
    <xf numFmtId="0" fontId="12" fillId="0" borderId="0" xfId="6" applyFont="1" applyAlignment="1">
      <alignment horizontal="center" vertical="center"/>
    </xf>
    <xf numFmtId="0" fontId="12" fillId="0" borderId="0" xfId="6" applyFont="1" applyAlignment="1">
      <alignment horizontal="left" vertical="center"/>
    </xf>
    <xf numFmtId="49" fontId="11" fillId="0" borderId="0" xfId="6" applyNumberFormat="1" applyFont="1" applyAlignment="1">
      <alignment horizontal="center" vertical="center"/>
    </xf>
    <xf numFmtId="0" fontId="11" fillId="0" borderId="0" xfId="6" applyFont="1" applyAlignment="1">
      <alignment horizontal="left" vertical="center"/>
    </xf>
    <xf numFmtId="58" fontId="11" fillId="0" borderId="0" xfId="6" applyNumberFormat="1" applyFont="1" applyAlignment="1">
      <alignment horizontal="center" vertical="center"/>
    </xf>
    <xf numFmtId="0" fontId="11" fillId="0" borderId="0" xfId="6" applyFont="1" applyAlignment="1">
      <alignment horizontal="left" vertical="center" wrapText="1"/>
    </xf>
    <xf numFmtId="0" fontId="13" fillId="0" borderId="0" xfId="7" applyFont="1" applyAlignment="1">
      <alignment vertical="center" shrinkToFit="1"/>
    </xf>
    <xf numFmtId="6" fontId="11" fillId="0" borderId="0" xfId="6" applyNumberFormat="1" applyFont="1" applyAlignment="1">
      <alignment horizontal="left" vertical="center"/>
    </xf>
    <xf numFmtId="177" fontId="12" fillId="0" borderId="0" xfId="6" applyNumberFormat="1" applyFont="1" applyAlignment="1">
      <alignment horizontal="center" vertical="center"/>
    </xf>
    <xf numFmtId="177" fontId="11" fillId="0" borderId="0" xfId="6" applyNumberFormat="1" applyFont="1" applyAlignment="1">
      <alignment horizontal="center" vertical="center" shrinkToFit="1"/>
    </xf>
    <xf numFmtId="0" fontId="3" fillId="0" borderId="16" xfId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76" fontId="0" fillId="0" borderId="9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2" fillId="0" borderId="27" xfId="7" applyFont="1" applyBorder="1" applyAlignment="1">
      <alignment horizontal="center" vertical="center"/>
    </xf>
    <xf numFmtId="0" fontId="22" fillId="0" borderId="26" xfId="7" applyFont="1" applyBorder="1" applyAlignment="1">
      <alignment horizontal="center" vertical="center"/>
    </xf>
    <xf numFmtId="0" fontId="22" fillId="0" borderId="25" xfId="7" applyFont="1" applyBorder="1" applyAlignment="1">
      <alignment horizontal="center" vertical="center"/>
    </xf>
    <xf numFmtId="0" fontId="22" fillId="0" borderId="2" xfId="7" applyFont="1" applyBorder="1" applyAlignment="1">
      <alignment horizontal="center" vertical="center"/>
    </xf>
    <xf numFmtId="0" fontId="22" fillId="0" borderId="3" xfId="7" applyFont="1" applyBorder="1" applyAlignment="1">
      <alignment horizontal="center" vertical="center"/>
    </xf>
    <xf numFmtId="0" fontId="22" fillId="0" borderId="35" xfId="7" applyFont="1" applyBorder="1" applyAlignment="1">
      <alignment horizontal="center" vertical="center"/>
    </xf>
    <xf numFmtId="20" fontId="2" fillId="0" borderId="32" xfId="7" applyNumberFormat="1" applyBorder="1" applyAlignment="1">
      <alignment horizontal="center" vertical="center"/>
    </xf>
    <xf numFmtId="0" fontId="2" fillId="0" borderId="32" xfId="7" applyBorder="1" applyAlignment="1">
      <alignment horizontal="center" vertical="center"/>
    </xf>
    <xf numFmtId="0" fontId="21" fillId="0" borderId="1" xfId="7" applyFont="1" applyBorder="1" applyAlignment="1">
      <alignment horizontal="center" vertical="center"/>
    </xf>
    <xf numFmtId="0" fontId="21" fillId="0" borderId="16" xfId="7" applyFont="1" applyBorder="1" applyAlignment="1">
      <alignment horizontal="center" vertical="center"/>
    </xf>
    <xf numFmtId="20" fontId="2" fillId="0" borderId="1" xfId="7" applyNumberFormat="1" applyBorder="1" applyAlignment="1">
      <alignment horizontal="center" vertical="center"/>
    </xf>
    <xf numFmtId="20" fontId="2" fillId="0" borderId="16" xfId="7" applyNumberFormat="1" applyBorder="1" applyAlignment="1">
      <alignment horizontal="center" vertical="center"/>
    </xf>
    <xf numFmtId="0" fontId="25" fillId="0" borderId="1" xfId="7" applyFont="1" applyBorder="1" applyAlignment="1">
      <alignment horizontal="center" vertical="center"/>
    </xf>
    <xf numFmtId="0" fontId="25" fillId="0" borderId="16" xfId="7" applyFont="1" applyBorder="1" applyAlignment="1">
      <alignment horizontal="center" vertical="center"/>
    </xf>
    <xf numFmtId="0" fontId="13" fillId="0" borderId="16" xfId="7" applyFont="1" applyBorder="1" applyAlignment="1">
      <alignment horizontal="center" vertical="center"/>
    </xf>
    <xf numFmtId="0" fontId="13" fillId="0" borderId="31" xfId="7" applyFont="1" applyBorder="1" applyAlignment="1">
      <alignment horizontal="center" vertical="center"/>
    </xf>
    <xf numFmtId="0" fontId="13" fillId="0" borderId="15" xfId="7" applyFont="1" applyBorder="1" applyAlignment="1">
      <alignment horizontal="center" vertical="center"/>
    </xf>
    <xf numFmtId="49" fontId="24" fillId="0" borderId="1" xfId="7" applyNumberFormat="1" applyFont="1" applyBorder="1" applyAlignment="1">
      <alignment horizontal="center" vertical="center" wrapText="1"/>
    </xf>
    <xf numFmtId="0" fontId="13" fillId="0" borderId="33" xfId="7" applyFont="1" applyBorder="1" applyAlignment="1">
      <alignment horizontal="center" vertical="center"/>
    </xf>
    <xf numFmtId="0" fontId="13" fillId="0" borderId="34" xfId="7" applyFont="1" applyBorder="1" applyAlignment="1">
      <alignment horizontal="center" vertical="center"/>
    </xf>
    <xf numFmtId="0" fontId="13" fillId="0" borderId="30" xfId="7" applyFont="1" applyBorder="1" applyAlignment="1">
      <alignment horizontal="center" vertical="center"/>
    </xf>
    <xf numFmtId="49" fontId="24" fillId="0" borderId="16" xfId="7" applyNumberFormat="1" applyFont="1" applyBorder="1" applyAlignment="1">
      <alignment horizontal="center" vertical="center" wrapText="1"/>
    </xf>
    <xf numFmtId="49" fontId="24" fillId="0" borderId="15" xfId="7" applyNumberFormat="1" applyFont="1" applyBorder="1" applyAlignment="1">
      <alignment horizontal="center" vertical="center" wrapText="1"/>
    </xf>
    <xf numFmtId="0" fontId="24" fillId="0" borderId="16" xfId="7" applyFont="1" applyBorder="1" applyAlignment="1">
      <alignment horizontal="center" vertical="center" wrapText="1"/>
    </xf>
    <xf numFmtId="0" fontId="24" fillId="0" borderId="15" xfId="7" applyFont="1" applyBorder="1" applyAlignment="1">
      <alignment horizontal="center" vertical="center" wrapText="1"/>
    </xf>
    <xf numFmtId="49" fontId="24" fillId="0" borderId="1" xfId="7" applyNumberFormat="1" applyFont="1" applyBorder="1" applyAlignment="1">
      <alignment horizontal="center" vertical="center"/>
    </xf>
    <xf numFmtId="0" fontId="26" fillId="0" borderId="16" xfId="7" applyFont="1" applyBorder="1" applyAlignment="1">
      <alignment horizontal="center" vertical="center"/>
    </xf>
    <xf numFmtId="0" fontId="26" fillId="0" borderId="15" xfId="7" applyFont="1" applyBorder="1" applyAlignment="1">
      <alignment horizontal="center" vertical="center"/>
    </xf>
    <xf numFmtId="0" fontId="25" fillId="0" borderId="15" xfId="7" applyFont="1" applyBorder="1" applyAlignment="1">
      <alignment horizontal="center" vertical="center"/>
    </xf>
    <xf numFmtId="49" fontId="24" fillId="0" borderId="16" xfId="7" applyNumberFormat="1" applyFont="1" applyBorder="1" applyAlignment="1">
      <alignment horizontal="center" vertical="center"/>
    </xf>
    <xf numFmtId="49" fontId="24" fillId="0" borderId="15" xfId="7" applyNumberFormat="1" applyFont="1" applyBorder="1" applyAlignment="1">
      <alignment horizontal="center" vertical="center"/>
    </xf>
    <xf numFmtId="20" fontId="13" fillId="0" borderId="33" xfId="7" applyNumberFormat="1" applyFont="1" applyBorder="1" applyAlignment="1">
      <alignment horizontal="center" vertical="center"/>
    </xf>
    <xf numFmtId="20" fontId="2" fillId="0" borderId="37" xfId="7" applyNumberFormat="1" applyBorder="1" applyAlignment="1">
      <alignment horizontal="center" vertical="center"/>
    </xf>
    <xf numFmtId="20" fontId="2" fillId="0" borderId="36" xfId="7" applyNumberFormat="1" applyBorder="1" applyAlignment="1">
      <alignment horizontal="center" vertical="center"/>
    </xf>
    <xf numFmtId="0" fontId="21" fillId="0" borderId="15" xfId="7" applyFont="1" applyBorder="1" applyAlignment="1">
      <alignment horizontal="center" vertical="center"/>
    </xf>
    <xf numFmtId="20" fontId="2" fillId="0" borderId="15" xfId="7" applyNumberFormat="1" applyBorder="1" applyAlignment="1">
      <alignment horizontal="center" vertical="center"/>
    </xf>
    <xf numFmtId="49" fontId="27" fillId="0" borderId="16" xfId="7" applyNumberFormat="1" applyFont="1" applyBorder="1" applyAlignment="1">
      <alignment horizontal="center" vertical="center"/>
    </xf>
    <xf numFmtId="0" fontId="2" fillId="0" borderId="41" xfId="7" applyBorder="1" applyAlignment="1">
      <alignment horizontal="center" vertical="center"/>
    </xf>
    <xf numFmtId="0" fontId="2" fillId="0" borderId="40" xfId="7" applyBorder="1" applyAlignment="1">
      <alignment horizontal="center" vertical="center"/>
    </xf>
    <xf numFmtId="0" fontId="2" fillId="0" borderId="1" xfId="7" applyBorder="1" applyAlignment="1">
      <alignment horizontal="center" vertical="center"/>
    </xf>
    <xf numFmtId="0" fontId="2" fillId="0" borderId="39" xfId="7" applyBorder="1" applyAlignment="1">
      <alignment horizontal="center" vertical="center"/>
    </xf>
    <xf numFmtId="0" fontId="2" fillId="0" borderId="2" xfId="7" applyBorder="1" applyAlignment="1">
      <alignment horizontal="center" vertical="center"/>
    </xf>
    <xf numFmtId="0" fontId="2" fillId="0" borderId="3" xfId="7" applyBorder="1" applyAlignment="1">
      <alignment horizontal="center" vertical="center"/>
    </xf>
    <xf numFmtId="0" fontId="2" fillId="0" borderId="4" xfId="7" applyBorder="1" applyAlignment="1">
      <alignment horizontal="center" vertical="center"/>
    </xf>
  </cellXfs>
  <cellStyles count="11">
    <cellStyle name="ハイパーリンク" xfId="2" builtinId="8" hidden="1"/>
    <cellStyle name="ハイパーリンク" xfId="4" builtinId="8" hidden="1"/>
    <cellStyle name="ハイパーリンク" xfId="9" builtinId="8"/>
    <cellStyle name="標準" xfId="0" builtinId="0"/>
    <cellStyle name="標準 11_Xl0000004" xfId="7" xr:uid="{B606F9F9-F881-4610-BCA0-9B8CA7F66A53}"/>
    <cellStyle name="標準 2" xfId="1" xr:uid="{00000000-0005-0000-0000-000003000000}"/>
    <cellStyle name="標準 2 2 2" xfId="10" xr:uid="{48E3F97E-C1A3-4845-90E1-790D171279B6}"/>
    <cellStyle name="標準 2 2_Xl0000004" xfId="6" xr:uid="{B46275EA-E3AE-46AF-A130-C93B2A604524}"/>
    <cellStyle name="標準 3" xfId="8" xr:uid="{945F6E73-DB26-42AF-9F10-D817367FB926}"/>
    <cellStyle name="表示済みのハイパーリンク" xfId="3" builtinId="9" hidden="1"/>
    <cellStyle name="表示済みのハイパーリンク" xfId="5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6D34F274-E165-4384-82C0-3F9C7C5A6783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09DB71E6-5EA1-4B3F-BDF0-AECF0DC0DD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3C237CC-221A-4312-8A86-E5EFE35730C1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23</a:t>
          </a: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6D436004-C478-4ED8-B47D-A4AA69E49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3736;&#26412;&#30001;&#27193;&#23455;\Documents\asahi&#12481;&#12515;&#12524;&#12531;&#12472;&#12288;CUPU-10&#12288;2022&#12288;&#20108;&#26085;&#30446;&#12479;&#12452;&#12512;&#12473;&#12465;&#12472;&#12517;&#12540;&#12523;.xls" TargetMode="External"/><Relationship Id="rId1" Type="http://schemas.openxmlformats.org/officeDocument/2006/relationships/externalLinkPath" Target="asahi&#12481;&#12515;&#12524;&#12531;&#12472;&#12288;CUPU-10&#12288;2022&#12288;&#20108;&#26085;&#30446;&#12479;&#12452;&#12512;&#12473;&#12465;&#12472;&#12517;&#12540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表紙"/>
      <sheetName val="大会要項"/>
      <sheetName val="ﾀｲﾑｽｹｼﾞｭｰﾙ"/>
      <sheetName val="予選リーグ表"/>
      <sheetName val="決勝リーグ表"/>
      <sheetName val="組合せデータ"/>
    </sheetNames>
    <sheetDataSet>
      <sheetData sheetId="0"/>
      <sheetData sheetId="1"/>
      <sheetData sheetId="2">
        <row r="7">
          <cell r="D7" t="str">
            <v>チーム</v>
          </cell>
          <cell r="E7" t="str">
            <v>結果</v>
          </cell>
          <cell r="H7" t="str">
            <v>チーム</v>
          </cell>
          <cell r="I7" t="str">
            <v>主審</v>
          </cell>
          <cell r="J7" t="str">
            <v>ﾘｰｸﾞ</v>
          </cell>
          <cell r="K7" t="str">
            <v>チーム</v>
          </cell>
          <cell r="L7" t="str">
            <v>結果</v>
          </cell>
          <cell r="O7" t="str">
            <v>チーム</v>
          </cell>
        </row>
        <row r="8">
          <cell r="D8" t="str">
            <v>社FCジュニア</v>
          </cell>
          <cell r="E8" t="str">
            <v>.</v>
          </cell>
          <cell r="F8" t="str">
            <v>━</v>
          </cell>
          <cell r="G8" t="str">
            <v>.</v>
          </cell>
          <cell r="H8" t="str">
            <v>武庫之荘</v>
          </cell>
          <cell r="I8" t="str">
            <v>相互</v>
          </cell>
          <cell r="J8" t="str">
            <v>A</v>
          </cell>
          <cell r="K8" t="str">
            <v>M.SERIO</v>
          </cell>
          <cell r="L8" t="str">
            <v>.</v>
          </cell>
          <cell r="M8" t="str">
            <v>━</v>
          </cell>
          <cell r="N8" t="str">
            <v>.</v>
          </cell>
          <cell r="O8" t="str">
            <v>東舞子FC</v>
          </cell>
        </row>
        <row r="9">
          <cell r="D9" t="str">
            <v>加西FCホワイト</v>
          </cell>
          <cell r="E9" t="str">
            <v>.</v>
          </cell>
          <cell r="F9" t="str">
            <v>━</v>
          </cell>
          <cell r="G9" t="str">
            <v>.</v>
          </cell>
          <cell r="H9" t="str">
            <v>クリアティーバ尼崎</v>
          </cell>
          <cell r="I9" t="str">
            <v>相互</v>
          </cell>
          <cell r="J9" t="str">
            <v>B</v>
          </cell>
          <cell r="K9" t="str">
            <v>八千代SC</v>
          </cell>
          <cell r="L9" t="str">
            <v>.</v>
          </cell>
          <cell r="M9" t="str">
            <v>━</v>
          </cell>
          <cell r="N9" t="str">
            <v>.</v>
          </cell>
          <cell r="O9" t="str">
            <v>ボンボネーラFC</v>
          </cell>
        </row>
        <row r="10">
          <cell r="D10" t="str">
            <v>社FCジュニア</v>
          </cell>
          <cell r="E10" t="str">
            <v>.</v>
          </cell>
          <cell r="F10" t="str">
            <v>━</v>
          </cell>
          <cell r="G10" t="str">
            <v>.</v>
          </cell>
          <cell r="H10" t="str">
            <v>M.SERIOFC</v>
          </cell>
          <cell r="I10" t="str">
            <v>相互</v>
          </cell>
          <cell r="J10" t="str">
            <v>A</v>
          </cell>
          <cell r="K10" t="str">
            <v>武庫之荘FC</v>
          </cell>
          <cell r="L10" t="str">
            <v>.</v>
          </cell>
          <cell r="M10" t="str">
            <v>━</v>
          </cell>
          <cell r="N10" t="str">
            <v>.</v>
          </cell>
          <cell r="O10" t="str">
            <v>東舞子SC</v>
          </cell>
        </row>
        <row r="11">
          <cell r="D11" t="str">
            <v>加西ホワイト</v>
          </cell>
          <cell r="E11" t="str">
            <v>.</v>
          </cell>
          <cell r="F11" t="str">
            <v>━</v>
          </cell>
          <cell r="G11" t="str">
            <v>.</v>
          </cell>
          <cell r="H11" t="str">
            <v>八千代SC</v>
          </cell>
          <cell r="I11" t="str">
            <v>相互</v>
          </cell>
          <cell r="J11" t="str">
            <v>B</v>
          </cell>
          <cell r="K11" t="str">
            <v>クリアティーバ尼崎</v>
          </cell>
          <cell r="L11" t="str">
            <v>.</v>
          </cell>
          <cell r="M11" t="str">
            <v>━</v>
          </cell>
          <cell r="N11" t="str">
            <v>.</v>
          </cell>
          <cell r="O11" t="str">
            <v>ボンボネーラFC</v>
          </cell>
        </row>
        <row r="12">
          <cell r="D12" t="str">
            <v>加西FCレッド</v>
          </cell>
          <cell r="E12" t="str">
            <v>.</v>
          </cell>
          <cell r="F12" t="str">
            <v>━</v>
          </cell>
          <cell r="G12" t="str">
            <v>.</v>
          </cell>
          <cell r="H12" t="str">
            <v>小部キッズFC</v>
          </cell>
          <cell r="I12" t="str">
            <v>相互</v>
          </cell>
          <cell r="J12" t="str">
            <v>C</v>
          </cell>
          <cell r="K12" t="str">
            <v>ジベルテイード</v>
          </cell>
          <cell r="L12" t="str">
            <v>.</v>
          </cell>
          <cell r="M12" t="str">
            <v>━</v>
          </cell>
          <cell r="N12" t="str">
            <v>.</v>
          </cell>
          <cell r="O12" t="str">
            <v>旭FCジュニア</v>
          </cell>
        </row>
        <row r="13">
          <cell r="D13" t="str">
            <v>社FCジュニア</v>
          </cell>
          <cell r="E13" t="str">
            <v>.</v>
          </cell>
          <cell r="F13" t="str">
            <v>━</v>
          </cell>
          <cell r="G13" t="str">
            <v>.</v>
          </cell>
          <cell r="H13" t="str">
            <v>東舞子SC</v>
          </cell>
          <cell r="I13" t="str">
            <v>相互</v>
          </cell>
          <cell r="J13" t="str">
            <v>A</v>
          </cell>
          <cell r="K13" t="str">
            <v>武庫之荘FC</v>
          </cell>
          <cell r="L13" t="str">
            <v>.</v>
          </cell>
          <cell r="M13" t="str">
            <v>━</v>
          </cell>
          <cell r="N13" t="str">
            <v>.</v>
          </cell>
          <cell r="O13" t="str">
            <v>M.SERIOFC</v>
          </cell>
        </row>
        <row r="14">
          <cell r="D14" t="str">
            <v>加西FCレッド</v>
          </cell>
          <cell r="E14" t="str">
            <v>.</v>
          </cell>
          <cell r="F14" t="str">
            <v>━</v>
          </cell>
          <cell r="G14" t="str">
            <v>.</v>
          </cell>
          <cell r="H14" t="str">
            <v>ジベルテイード</v>
          </cell>
          <cell r="I14" t="str">
            <v>相互</v>
          </cell>
          <cell r="J14" t="str">
            <v>C</v>
          </cell>
          <cell r="K14" t="str">
            <v>小部キッズFC</v>
          </cell>
          <cell r="L14" t="str">
            <v>.</v>
          </cell>
          <cell r="M14" t="str">
            <v>━</v>
          </cell>
          <cell r="N14" t="str">
            <v>.</v>
          </cell>
          <cell r="O14" t="str">
            <v>旭FCジュニア</v>
          </cell>
        </row>
        <row r="15">
          <cell r="D15" t="str">
            <v>加西ホワイト</v>
          </cell>
          <cell r="E15" t="str">
            <v>.</v>
          </cell>
          <cell r="F15" t="str">
            <v>━</v>
          </cell>
          <cell r="G15" t="str">
            <v>.</v>
          </cell>
          <cell r="H15" t="str">
            <v>ボンボネーラFC</v>
          </cell>
          <cell r="I15" t="str">
            <v>相互</v>
          </cell>
          <cell r="J15" t="str">
            <v>B</v>
          </cell>
          <cell r="K15" t="str">
            <v>クリアティーバ尼崎</v>
          </cell>
          <cell r="L15" t="str">
            <v>.</v>
          </cell>
          <cell r="M15" t="str">
            <v>━</v>
          </cell>
          <cell r="N15" t="str">
            <v>.</v>
          </cell>
          <cell r="O15" t="str">
            <v>八千代SC</v>
          </cell>
        </row>
        <row r="16">
          <cell r="D16" t="str">
            <v>加西FCレッド</v>
          </cell>
          <cell r="E16" t="str">
            <v>.</v>
          </cell>
          <cell r="F16" t="str">
            <v>━</v>
          </cell>
          <cell r="G16" t="str">
            <v>.</v>
          </cell>
          <cell r="H16" t="str">
            <v>旭FCジュニア</v>
          </cell>
          <cell r="I16" t="str">
            <v>相互</v>
          </cell>
          <cell r="J16" t="str">
            <v>C</v>
          </cell>
          <cell r="K16" t="str">
            <v>小部キッズFC</v>
          </cell>
          <cell r="L16" t="str">
            <v>.</v>
          </cell>
          <cell r="M16" t="str">
            <v>━</v>
          </cell>
          <cell r="N16" t="str">
            <v>.</v>
          </cell>
          <cell r="O16" t="str">
            <v>ジベルテイード</v>
          </cell>
        </row>
      </sheetData>
      <sheetData sheetId="3"/>
      <sheetData sheetId="4"/>
      <sheetData sheetId="5">
        <row r="13">
          <cell r="J13" t="str">
            <v>北播磨</v>
          </cell>
        </row>
        <row r="14">
          <cell r="J14" t="str">
            <v>北播磨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2A78E-FE86-488A-9521-731A07547AF8}">
  <dimension ref="A19:I45"/>
  <sheetViews>
    <sheetView tabSelected="1" workbookViewId="0">
      <selection activeCell="I23" sqref="I23"/>
    </sheetView>
  </sheetViews>
  <sheetFormatPr defaultRowHeight="13.5"/>
  <cols>
    <col min="1" max="2" width="9" style="88"/>
    <col min="3" max="3" width="10.5" style="88" bestFit="1" customWidth="1"/>
    <col min="4" max="10" width="9" style="88"/>
    <col min="11" max="11" width="6.625" style="88" customWidth="1"/>
    <col min="12" max="16384" width="9" style="88"/>
  </cols>
  <sheetData>
    <row r="19" spans="9:9">
      <c r="I19" s="96"/>
    </row>
    <row r="20" spans="9:9">
      <c r="I20" s="91"/>
    </row>
    <row r="40" spans="1:8" ht="39.950000000000003" customHeight="1">
      <c r="C40" s="97" t="s">
        <v>118</v>
      </c>
      <c r="D40" s="98"/>
      <c r="E40" s="99" t="s">
        <v>119</v>
      </c>
      <c r="F40" s="100"/>
      <c r="G40" s="100"/>
      <c r="H40" s="95"/>
    </row>
    <row r="41" spans="1:8" ht="39.950000000000003" customHeight="1">
      <c r="A41" s="93"/>
      <c r="B41" s="92"/>
      <c r="C41" s="97" t="s">
        <v>117</v>
      </c>
      <c r="D41" s="98"/>
      <c r="E41" s="101" t="s">
        <v>120</v>
      </c>
      <c r="F41" s="102"/>
      <c r="G41" s="103"/>
      <c r="H41" s="94"/>
    </row>
    <row r="42" spans="1:8" ht="39.950000000000003" customHeight="1">
      <c r="A42" s="93"/>
      <c r="B42" s="92"/>
      <c r="C42" s="97" t="s">
        <v>116</v>
      </c>
      <c r="D42" s="98"/>
      <c r="E42" s="101" t="s">
        <v>121</v>
      </c>
      <c r="F42" s="102"/>
      <c r="G42" s="103"/>
      <c r="H42" s="104"/>
    </row>
    <row r="43" spans="1:8">
      <c r="E43" s="91"/>
    </row>
    <row r="44" spans="1:8">
      <c r="G44" s="90"/>
    </row>
    <row r="45" spans="1:8">
      <c r="G45" s="89"/>
    </row>
  </sheetData>
  <mergeCells count="6">
    <mergeCell ref="C40:D40"/>
    <mergeCell ref="E40:G40"/>
    <mergeCell ref="C42:D42"/>
    <mergeCell ref="C41:D41"/>
    <mergeCell ref="E41:G41"/>
    <mergeCell ref="E42:H42"/>
  </mergeCells>
  <phoneticPr fontId="1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8E857-64FF-41C0-AD33-61D6B89D5862}">
  <sheetPr>
    <pageSetUpPr fitToPage="1"/>
  </sheetPr>
  <dimension ref="A1:AQ61"/>
  <sheetViews>
    <sheetView topLeftCell="A30" workbookViewId="0">
      <selection activeCell="G47" sqref="G47:M47"/>
    </sheetView>
  </sheetViews>
  <sheetFormatPr defaultRowHeight="13.5"/>
  <cols>
    <col min="1" max="5" width="2.625" style="28" customWidth="1"/>
    <col min="6" max="6" width="3.25" style="28" customWidth="1"/>
    <col min="7" max="7" width="3" style="28" customWidth="1"/>
    <col min="8" max="13" width="2.625" style="28" customWidth="1"/>
    <col min="14" max="14" width="10.375" style="28" customWidth="1"/>
    <col min="15" max="32" width="2.625" style="28" customWidth="1"/>
    <col min="33" max="33" width="2.375" style="28" customWidth="1"/>
    <col min="34" max="34" width="9" style="28" hidden="1" customWidth="1"/>
    <col min="35" max="35" width="0" style="28" hidden="1" customWidth="1"/>
    <col min="36" max="36" width="9" style="28" hidden="1" customWidth="1"/>
    <col min="37" max="16384" width="9" style="28"/>
  </cols>
  <sheetData>
    <row r="1" spans="1:43">
      <c r="A1" s="105" t="s">
        <v>74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43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1:43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</row>
    <row r="4" spans="1:43">
      <c r="A4" s="39"/>
      <c r="B4" s="106" t="s">
        <v>73</v>
      </c>
      <c r="C4" s="106"/>
      <c r="D4" s="107" t="s">
        <v>72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</row>
    <row r="5" spans="1:43">
      <c r="A5" s="39"/>
      <c r="B5" s="106"/>
      <c r="C5" s="106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1:43">
      <c r="A6" s="39"/>
      <c r="B6" s="106" t="s">
        <v>71</v>
      </c>
      <c r="C6" s="106"/>
      <c r="D6" s="107" t="s">
        <v>70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43">
      <c r="A7" s="39"/>
      <c r="B7" s="106"/>
      <c r="C7" s="106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pans="1:43">
      <c r="A8" s="108" t="s">
        <v>69</v>
      </c>
      <c r="B8" s="109" t="s">
        <v>68</v>
      </c>
      <c r="C8" s="109"/>
      <c r="D8" s="109"/>
      <c r="E8" s="109"/>
      <c r="F8" s="58" t="s">
        <v>67</v>
      </c>
      <c r="G8" s="48"/>
      <c r="H8" s="48"/>
      <c r="I8" s="48"/>
      <c r="J8" s="48"/>
      <c r="K8" s="48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</row>
    <row r="9" spans="1:43" ht="13.5" customHeight="1">
      <c r="A9" s="108"/>
      <c r="B9" s="109"/>
      <c r="C9" s="109"/>
      <c r="D9" s="109"/>
      <c r="E9" s="109"/>
      <c r="F9" s="57" t="s">
        <v>66</v>
      </c>
      <c r="G9" s="48"/>
      <c r="H9" s="48"/>
      <c r="I9" s="48"/>
      <c r="J9" s="48"/>
      <c r="K9" s="48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43" ht="13.5" customHeight="1">
      <c r="A10" s="44"/>
      <c r="B10" s="51"/>
      <c r="C10" s="51"/>
      <c r="D10" s="51"/>
      <c r="E10" s="51"/>
      <c r="F10" s="57"/>
      <c r="G10" s="48"/>
      <c r="H10" s="48"/>
      <c r="I10" s="48"/>
      <c r="J10" s="48"/>
      <c r="K10" s="48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1:43">
      <c r="A11" s="108" t="s">
        <v>65</v>
      </c>
      <c r="B11" s="109" t="s">
        <v>64</v>
      </c>
      <c r="C11" s="109"/>
      <c r="D11" s="109"/>
      <c r="E11" s="109"/>
      <c r="F11" s="110">
        <v>45010</v>
      </c>
      <c r="G11" s="110"/>
      <c r="H11" s="110"/>
      <c r="I11" s="110"/>
      <c r="J11" s="110"/>
      <c r="K11" s="110"/>
      <c r="L11" s="115" t="s">
        <v>63</v>
      </c>
      <c r="M11" s="115"/>
      <c r="N11" s="110">
        <f>F11+1</f>
        <v>45011</v>
      </c>
      <c r="O11" s="110"/>
      <c r="P11" s="110"/>
      <c r="Q11" s="110"/>
      <c r="R11" s="114">
        <f>WEEKDAY(N11,1)</f>
        <v>1</v>
      </c>
      <c r="S11" s="114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pans="1:43">
      <c r="A12" s="108"/>
      <c r="B12" s="109"/>
      <c r="C12" s="109"/>
      <c r="D12" s="109"/>
      <c r="E12" s="109"/>
      <c r="F12" s="110"/>
      <c r="G12" s="110"/>
      <c r="H12" s="110"/>
      <c r="I12" s="110"/>
      <c r="J12" s="110"/>
      <c r="K12" s="110"/>
      <c r="L12" s="115"/>
      <c r="M12" s="115"/>
      <c r="N12" s="110"/>
      <c r="O12" s="110"/>
      <c r="P12" s="110"/>
      <c r="Q12" s="110"/>
      <c r="R12" s="114"/>
      <c r="S12" s="114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</row>
    <row r="13" spans="1:43" ht="17.25">
      <c r="A13" s="108" t="s">
        <v>62</v>
      </c>
      <c r="B13" s="109" t="s">
        <v>61</v>
      </c>
      <c r="C13" s="109"/>
      <c r="D13" s="109"/>
      <c r="E13" s="109"/>
      <c r="F13" s="111" t="s">
        <v>60</v>
      </c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I13" s="56"/>
      <c r="AJ13" s="55"/>
      <c r="AK13" s="55"/>
      <c r="AL13" s="55"/>
      <c r="AM13" s="55"/>
      <c r="AN13" s="55"/>
      <c r="AO13" s="55"/>
      <c r="AP13" s="55"/>
      <c r="AQ13" s="55"/>
    </row>
    <row r="14" spans="1:43" ht="17.25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I14" s="54"/>
      <c r="AJ14" s="54"/>
      <c r="AK14" s="54"/>
      <c r="AL14" s="54"/>
      <c r="AM14" s="54"/>
      <c r="AN14" s="55"/>
      <c r="AO14" s="54"/>
      <c r="AP14" s="54"/>
      <c r="AQ14" s="54"/>
    </row>
    <row r="15" spans="1:43">
      <c r="A15" s="108" t="s">
        <v>59</v>
      </c>
      <c r="B15" s="109" t="s">
        <v>58</v>
      </c>
      <c r="C15" s="109"/>
      <c r="D15" s="109"/>
      <c r="E15" s="109"/>
      <c r="F15" s="109" t="s">
        <v>32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</row>
    <row r="16" spans="1:43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</row>
    <row r="17" spans="1:33">
      <c r="A17" s="108" t="s">
        <v>57</v>
      </c>
      <c r="B17" s="109" t="s">
        <v>56</v>
      </c>
      <c r="C17" s="109"/>
      <c r="D17" s="109"/>
      <c r="E17" s="109"/>
      <c r="F17" s="113" t="s">
        <v>55</v>
      </c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39"/>
      <c r="AA17" s="39"/>
      <c r="AB17" s="39"/>
      <c r="AC17" s="39"/>
      <c r="AD17" s="39"/>
      <c r="AE17" s="39"/>
      <c r="AF17" s="39"/>
      <c r="AG17" s="39"/>
    </row>
    <row r="18" spans="1:33">
      <c r="A18" s="108"/>
      <c r="B18" s="109"/>
      <c r="C18" s="109"/>
      <c r="D18" s="109"/>
      <c r="E18" s="109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39"/>
      <c r="AA18" s="39"/>
      <c r="AB18" s="39"/>
      <c r="AC18" s="39"/>
      <c r="AD18" s="39"/>
      <c r="AE18" s="39"/>
      <c r="AF18" s="39"/>
      <c r="AG18" s="39"/>
    </row>
    <row r="19" spans="1:33">
      <c r="A19" s="108" t="s">
        <v>54</v>
      </c>
      <c r="B19" s="107" t="s">
        <v>53</v>
      </c>
      <c r="C19" s="107"/>
      <c r="D19" s="107"/>
      <c r="E19" s="107"/>
      <c r="F19" s="47" t="s">
        <v>52</v>
      </c>
      <c r="G19" s="47"/>
      <c r="H19" s="47"/>
      <c r="I19" s="47"/>
      <c r="J19" s="51"/>
      <c r="K19" s="51"/>
      <c r="L19" s="51"/>
      <c r="M19" s="48"/>
      <c r="N19" s="4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33">
      <c r="A20" s="108"/>
      <c r="B20" s="107"/>
      <c r="C20" s="107"/>
      <c r="D20" s="107"/>
      <c r="E20" s="107"/>
      <c r="F20" s="51"/>
      <c r="G20" s="51"/>
      <c r="H20" s="51"/>
      <c r="I20" s="51"/>
      <c r="J20" s="51"/>
      <c r="K20" s="51"/>
      <c r="L20" s="51"/>
      <c r="M20" s="48"/>
      <c r="N20" s="4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spans="1:33">
      <c r="A21" s="39"/>
      <c r="B21" s="39"/>
      <c r="C21" s="39"/>
      <c r="D21" s="39"/>
      <c r="E21" s="39"/>
      <c r="F21" s="51" t="s">
        <v>51</v>
      </c>
      <c r="G21" s="39"/>
      <c r="H21" s="39"/>
      <c r="I21" s="51"/>
      <c r="J21" s="51"/>
      <c r="K21" s="51"/>
      <c r="L21" s="51"/>
      <c r="M21" s="48"/>
      <c r="N21" s="48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1:33">
      <c r="A22" s="39"/>
      <c r="B22" s="39"/>
      <c r="C22" s="39"/>
      <c r="D22" s="39"/>
      <c r="E22" s="39"/>
      <c r="F22" s="51" t="s">
        <v>50</v>
      </c>
      <c r="G22" s="39"/>
      <c r="H22" s="39"/>
      <c r="I22" s="51"/>
      <c r="J22" s="51"/>
      <c r="K22" s="51"/>
      <c r="L22" s="51"/>
      <c r="M22" s="48"/>
      <c r="N22" s="48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1:33">
      <c r="A23" s="39"/>
      <c r="B23" s="39"/>
      <c r="C23" s="39"/>
      <c r="D23" s="39"/>
      <c r="E23" s="39"/>
      <c r="F23" s="51"/>
      <c r="G23" s="39"/>
      <c r="H23" s="39"/>
      <c r="I23" s="51"/>
      <c r="J23" s="51"/>
      <c r="K23" s="51"/>
      <c r="L23" s="51"/>
      <c r="M23" s="48"/>
      <c r="N23" s="48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</row>
    <row r="24" spans="1:33">
      <c r="A24" s="39"/>
      <c r="B24" s="39"/>
      <c r="C24" s="39"/>
      <c r="D24" s="39"/>
      <c r="E24" s="39"/>
      <c r="F24" s="51"/>
      <c r="G24" s="39"/>
      <c r="H24" s="39"/>
      <c r="I24" s="51"/>
      <c r="J24" s="51"/>
      <c r="K24" s="51"/>
      <c r="L24" s="51"/>
      <c r="M24" s="48"/>
      <c r="N24" s="4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spans="1:33">
      <c r="A25" s="39"/>
      <c r="B25" s="39"/>
      <c r="C25" s="39"/>
      <c r="D25" s="39"/>
      <c r="E25" s="39"/>
      <c r="F25" s="46" t="s">
        <v>49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</row>
    <row r="26" spans="1:33">
      <c r="A26" s="39"/>
      <c r="B26" s="39"/>
      <c r="C26" s="39"/>
      <c r="D26" s="39"/>
      <c r="E26" s="39"/>
      <c r="F26" s="46"/>
      <c r="G26" s="49"/>
      <c r="H26" s="49"/>
      <c r="I26" s="48"/>
      <c r="J26" s="48"/>
      <c r="K26" s="48"/>
      <c r="L26" s="48"/>
      <c r="M26" s="48"/>
      <c r="N26" s="4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</row>
    <row r="27" spans="1:33">
      <c r="A27" s="39"/>
      <c r="B27" s="39"/>
      <c r="C27" s="39"/>
      <c r="D27" s="39"/>
      <c r="E27" s="39"/>
      <c r="F27" s="53"/>
      <c r="G27" s="48"/>
      <c r="H27" s="49"/>
      <c r="I27" s="48"/>
      <c r="J27" s="48"/>
      <c r="K27" s="48"/>
      <c r="L27" s="48"/>
      <c r="M27" s="48"/>
      <c r="N27" s="4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</row>
    <row r="28" spans="1:33">
      <c r="A28" s="39"/>
      <c r="B28" s="39"/>
      <c r="C28" s="39"/>
      <c r="D28" s="39"/>
      <c r="E28" s="39"/>
      <c r="F28" s="46" t="s">
        <v>48</v>
      </c>
      <c r="G28" s="49"/>
      <c r="H28" s="49"/>
      <c r="I28" s="39"/>
      <c r="J28" s="39"/>
      <c r="K28" s="39"/>
      <c r="L28" s="48"/>
      <c r="M28" s="48"/>
      <c r="N28" s="4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</row>
    <row r="29" spans="1:33">
      <c r="A29" s="39"/>
      <c r="B29" s="39"/>
      <c r="C29" s="39"/>
      <c r="D29" s="39"/>
      <c r="E29" s="39"/>
      <c r="F29" s="52" t="s">
        <v>47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</row>
    <row r="30" spans="1:33">
      <c r="A30" s="39"/>
      <c r="B30" s="39"/>
      <c r="C30" s="39"/>
      <c r="D30" s="39"/>
      <c r="E30" s="39"/>
      <c r="F30" s="50" t="s">
        <v>46</v>
      </c>
      <c r="G30" s="51"/>
      <c r="H30" s="51"/>
      <c r="I30" s="51"/>
      <c r="J30" s="51"/>
      <c r="K30" s="51"/>
      <c r="L30" s="47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</row>
    <row r="31" spans="1:33">
      <c r="A31" s="39"/>
      <c r="B31" s="39"/>
      <c r="C31" s="39"/>
      <c r="D31" s="39"/>
      <c r="E31" s="39"/>
      <c r="F31" s="50" t="s">
        <v>45</v>
      </c>
      <c r="G31" s="51"/>
      <c r="H31" s="51"/>
      <c r="I31" s="51"/>
      <c r="J31" s="51"/>
      <c r="K31" s="51"/>
      <c r="L31" s="51"/>
      <c r="M31" s="48"/>
      <c r="N31" s="4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</row>
    <row r="32" spans="1:33">
      <c r="A32" s="39"/>
      <c r="B32" s="39"/>
      <c r="C32" s="39"/>
      <c r="D32" s="48"/>
      <c r="E32" s="48"/>
      <c r="F32" s="50" t="s">
        <v>44</v>
      </c>
      <c r="G32" s="49"/>
      <c r="H32" s="49"/>
      <c r="I32" s="48"/>
      <c r="J32" s="48"/>
      <c r="K32" s="48"/>
      <c r="L32" s="48"/>
      <c r="M32" s="48"/>
      <c r="N32" s="4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</row>
    <row r="33" spans="1:38">
      <c r="A33" s="39"/>
      <c r="B33" s="39"/>
      <c r="C33" s="39"/>
      <c r="D33" s="39"/>
      <c r="E33" s="39"/>
      <c r="F33" s="50" t="s">
        <v>43</v>
      </c>
      <c r="G33" s="49"/>
      <c r="H33" s="49"/>
      <c r="I33" s="48"/>
      <c r="J33" s="48"/>
      <c r="K33" s="48"/>
      <c r="L33" s="48"/>
      <c r="M33" s="48"/>
      <c r="N33" s="4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</row>
    <row r="34" spans="1:38">
      <c r="A34" s="39"/>
      <c r="B34" s="39"/>
      <c r="C34" s="39"/>
      <c r="D34" s="39"/>
      <c r="E34" s="39"/>
      <c r="F34" s="50"/>
      <c r="G34" s="49"/>
      <c r="H34" s="49"/>
      <c r="I34" s="48"/>
      <c r="J34" s="48"/>
      <c r="K34" s="48"/>
      <c r="L34" s="48"/>
      <c r="M34" s="48"/>
      <c r="N34" s="4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</row>
    <row r="35" spans="1:38">
      <c r="A35" s="39"/>
      <c r="B35" s="39"/>
      <c r="C35" s="39"/>
      <c r="D35" s="39"/>
      <c r="E35" s="39"/>
      <c r="F35" s="46" t="s">
        <v>42</v>
      </c>
      <c r="G35" s="49"/>
      <c r="H35" s="49"/>
      <c r="I35" s="48"/>
      <c r="J35" s="48"/>
      <c r="K35" s="48"/>
      <c r="L35" s="48"/>
      <c r="M35" s="48"/>
      <c r="N35" s="48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</row>
    <row r="36" spans="1:38">
      <c r="A36" s="39"/>
      <c r="B36" s="39"/>
      <c r="C36" s="39"/>
      <c r="D36" s="39"/>
      <c r="E36" s="39"/>
      <c r="F36" s="46"/>
      <c r="G36" s="49"/>
      <c r="H36" s="49"/>
      <c r="I36" s="39"/>
      <c r="J36" s="39"/>
      <c r="K36" s="39"/>
      <c r="L36" s="48"/>
      <c r="M36" s="48"/>
      <c r="N36" s="4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</row>
    <row r="37" spans="1:38">
      <c r="A37" s="39"/>
      <c r="B37" s="39"/>
      <c r="C37" s="39"/>
      <c r="D37" s="48"/>
      <c r="E37" s="48"/>
      <c r="F37" s="46"/>
      <c r="G37" s="49"/>
      <c r="H37" s="49"/>
      <c r="I37" s="39"/>
      <c r="J37" s="39"/>
      <c r="K37" s="39"/>
      <c r="L37" s="48"/>
      <c r="M37" s="48"/>
      <c r="N37" s="4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</row>
    <row r="38" spans="1:38">
      <c r="A38" s="108" t="s">
        <v>41</v>
      </c>
      <c r="B38" s="107" t="s">
        <v>40</v>
      </c>
      <c r="C38" s="107"/>
      <c r="D38" s="107"/>
      <c r="E38" s="107"/>
      <c r="F38" s="39" t="s">
        <v>39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</row>
    <row r="39" spans="1:38">
      <c r="A39" s="108"/>
      <c r="B39" s="107"/>
      <c r="C39" s="107"/>
      <c r="D39" s="107"/>
      <c r="E39" s="107"/>
      <c r="F39" s="46" t="s">
        <v>38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</row>
    <row r="40" spans="1:38">
      <c r="A40" s="39"/>
      <c r="B40" s="39"/>
      <c r="C40" s="39"/>
      <c r="D40" s="39"/>
      <c r="E40" s="39"/>
      <c r="F40" s="46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28" t="s">
        <v>37</v>
      </c>
    </row>
    <row r="41" spans="1:38">
      <c r="A41" s="39"/>
      <c r="B41" s="39"/>
      <c r="C41" s="39"/>
      <c r="D41" s="39"/>
      <c r="E41" s="39"/>
      <c r="F41" s="46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45">
        <v>41489</v>
      </c>
      <c r="AI41" s="45">
        <v>41490</v>
      </c>
    </row>
    <row r="42" spans="1:38">
      <c r="A42" s="108" t="s">
        <v>36</v>
      </c>
      <c r="B42" s="106" t="s">
        <v>35</v>
      </c>
      <c r="C42" s="106"/>
      <c r="D42" s="106"/>
      <c r="E42" s="106"/>
      <c r="F42" s="42">
        <v>1</v>
      </c>
      <c r="G42" s="112" t="s">
        <v>34</v>
      </c>
      <c r="H42" s="104"/>
      <c r="I42" s="104"/>
      <c r="J42" s="104"/>
      <c r="K42" s="104"/>
      <c r="L42" s="104"/>
      <c r="M42" s="104"/>
      <c r="N42" s="40" t="s">
        <v>23</v>
      </c>
      <c r="O42" s="41"/>
      <c r="P42" s="41"/>
      <c r="Q42" s="41"/>
      <c r="R42" s="41"/>
      <c r="S42" s="41"/>
      <c r="T42" s="41"/>
      <c r="AE42" s="39"/>
      <c r="AI42" s="28" t="e">
        <f>COUNTIF([1]ﾀｲﾑｽｹｼﾞｭｰﾙ!$D$7:$O$16,G51)</f>
        <v>#VALUE!</v>
      </c>
      <c r="AJ42" s="28" t="e">
        <f>COUNTIF(#REF!,#REF!)</f>
        <v>#REF!</v>
      </c>
      <c r="AK42" s="38"/>
      <c r="AL42" s="37"/>
    </row>
    <row r="43" spans="1:38">
      <c r="A43" s="108"/>
      <c r="B43" s="106"/>
      <c r="C43" s="106"/>
      <c r="D43" s="106"/>
      <c r="E43" s="106"/>
      <c r="F43" s="42">
        <v>2</v>
      </c>
      <c r="G43" s="112" t="s">
        <v>33</v>
      </c>
      <c r="H43" s="104"/>
      <c r="I43" s="104"/>
      <c r="J43" s="104"/>
      <c r="K43" s="104"/>
      <c r="L43" s="104"/>
      <c r="M43" s="104"/>
      <c r="N43" s="40" t="s">
        <v>25</v>
      </c>
      <c r="O43" s="39"/>
      <c r="P43" s="39"/>
      <c r="Q43" s="39"/>
      <c r="AE43" s="39"/>
      <c r="AI43" s="28" t="e">
        <f>COUNTIF([1]ﾀｲﾑｽｹｼﾞｭｰﾙ!$D$7:$O$16,G43)</f>
        <v>#VALUE!</v>
      </c>
      <c r="AJ43" s="28" t="e">
        <f>COUNTIF(#REF!,#REF!)</f>
        <v>#REF!</v>
      </c>
      <c r="AK43" s="38"/>
      <c r="AL43" s="37"/>
    </row>
    <row r="44" spans="1:38" ht="17.25">
      <c r="B44" s="43" t="s">
        <v>32</v>
      </c>
      <c r="C44" s="43"/>
      <c r="D44" s="43"/>
      <c r="F44" s="42">
        <v>3</v>
      </c>
      <c r="G44" s="112" t="s">
        <v>31</v>
      </c>
      <c r="H44" s="104"/>
      <c r="I44" s="104"/>
      <c r="J44" s="104"/>
      <c r="K44" s="104"/>
      <c r="L44" s="104"/>
      <c r="M44" s="104"/>
      <c r="N44" s="40" t="s">
        <v>30</v>
      </c>
      <c r="AI44" s="28" t="e">
        <f>COUNTIF([1]ﾀｲﾑｽｹｼﾞｭｰﾙ!$D$7:$O$16,G47)</f>
        <v>#VALUE!</v>
      </c>
      <c r="AJ44" s="28" t="e">
        <f>COUNTIF(#REF!,#REF!)</f>
        <v>#REF!</v>
      </c>
      <c r="AK44" s="38"/>
      <c r="AL44" s="37"/>
    </row>
    <row r="45" spans="1:38">
      <c r="F45" s="42">
        <v>4</v>
      </c>
      <c r="G45" s="112" t="s">
        <v>29</v>
      </c>
      <c r="H45" s="104"/>
      <c r="I45" s="104"/>
      <c r="J45" s="104"/>
      <c r="K45" s="104"/>
      <c r="L45" s="104"/>
      <c r="M45" s="104"/>
      <c r="N45" s="40" t="s">
        <v>28</v>
      </c>
      <c r="O45" s="39"/>
      <c r="P45" s="39"/>
      <c r="Q45" s="39"/>
      <c r="T45" s="39"/>
      <c r="AI45" s="28" t="e">
        <f>COUNTIF([1]ﾀｲﾑｽｹｼﾞｭｰﾙ!$D$7:$O$16,G45)</f>
        <v>#VALUE!</v>
      </c>
      <c r="AJ45" s="28" t="e">
        <f>COUNTIF(#REF!,#REF!)</f>
        <v>#REF!</v>
      </c>
      <c r="AK45" s="38"/>
      <c r="AL45" s="37"/>
    </row>
    <row r="46" spans="1:38">
      <c r="F46" s="42">
        <v>5</v>
      </c>
      <c r="G46" s="112" t="s">
        <v>27</v>
      </c>
      <c r="H46" s="104"/>
      <c r="I46" s="104"/>
      <c r="J46" s="104"/>
      <c r="K46" s="104"/>
      <c r="L46" s="104"/>
      <c r="M46" s="104"/>
      <c r="N46" s="40" t="str">
        <f>[1]組合せデータ!J13</f>
        <v>北播磨</v>
      </c>
      <c r="O46" s="39"/>
      <c r="P46" s="39"/>
      <c r="Q46" s="39"/>
      <c r="T46" s="39"/>
      <c r="AI46" s="28" t="e">
        <f>COUNTIF([1]ﾀｲﾑｽｹｼﾞｭｰﾙ!$D$7:$O$16,G46)</f>
        <v>#VALUE!</v>
      </c>
      <c r="AJ46" s="28" t="e">
        <f>COUNTIF(#REF!,#REF!)</f>
        <v>#REF!</v>
      </c>
      <c r="AK46" s="38"/>
      <c r="AL46" s="37"/>
    </row>
    <row r="47" spans="1:38">
      <c r="A47" s="39"/>
      <c r="B47" s="39"/>
      <c r="C47" s="39"/>
      <c r="D47" s="39"/>
      <c r="E47" s="39"/>
      <c r="F47" s="42">
        <v>6</v>
      </c>
      <c r="G47" s="112" t="s">
        <v>122</v>
      </c>
      <c r="H47" s="104"/>
      <c r="I47" s="104"/>
      <c r="J47" s="104"/>
      <c r="K47" s="104"/>
      <c r="L47" s="104"/>
      <c r="M47" s="104"/>
      <c r="N47" s="40" t="str">
        <f>[1]組合せデータ!J14</f>
        <v>北播磨</v>
      </c>
      <c r="P47" s="39"/>
      <c r="Q47" s="39"/>
      <c r="AI47" s="28" t="e">
        <f>COUNTIF([1]ﾀｲﾑｽｹｼﾞｭｰﾙ!$D$7:$O$16,G44)</f>
        <v>#VALUE!</v>
      </c>
      <c r="AJ47" s="28" t="e">
        <f>COUNTIF(#REF!,#REF!)</f>
        <v>#REF!</v>
      </c>
      <c r="AK47" s="38"/>
      <c r="AL47" s="37"/>
    </row>
    <row r="48" spans="1:38">
      <c r="F48" s="42">
        <v>7</v>
      </c>
      <c r="G48" s="112" t="s">
        <v>26</v>
      </c>
      <c r="H48" s="104"/>
      <c r="I48" s="104"/>
      <c r="J48" s="104"/>
      <c r="K48" s="104"/>
      <c r="L48" s="104"/>
      <c r="M48" s="104"/>
      <c r="N48" s="40" t="s">
        <v>25</v>
      </c>
      <c r="O48" s="39"/>
      <c r="P48" s="39"/>
      <c r="Q48" s="39"/>
      <c r="AI48" s="28" t="e">
        <f>COUNTIF([1]ﾀｲﾑｽｹｼﾞｭｰﾙ!$D$7:$O$16,G48)</f>
        <v>#VALUE!</v>
      </c>
      <c r="AJ48" s="28" t="e">
        <f>COUNTIF(#REF!,#REF!)</f>
        <v>#REF!</v>
      </c>
      <c r="AK48" s="38"/>
      <c r="AL48" s="37"/>
    </row>
    <row r="49" spans="1:38">
      <c r="F49" s="42">
        <v>8</v>
      </c>
      <c r="G49" s="112" t="s">
        <v>24</v>
      </c>
      <c r="H49" s="104"/>
      <c r="I49" s="104"/>
      <c r="J49" s="104"/>
      <c r="K49" s="104"/>
      <c r="L49" s="104"/>
      <c r="M49" s="104"/>
      <c r="N49" s="40" t="s">
        <v>23</v>
      </c>
      <c r="Q49" s="39"/>
      <c r="AI49" s="28" t="e">
        <f>COUNTIF([1]ﾀｲﾑｽｹｼﾞｭｰﾙ!$D$7:$O$16,G49)</f>
        <v>#VALUE!</v>
      </c>
      <c r="AJ49" s="28" t="e">
        <f>COUNTIF(#REF!,#REF!)</f>
        <v>#REF!</v>
      </c>
      <c r="AK49" s="38"/>
      <c r="AL49" s="37"/>
    </row>
    <row r="50" spans="1:38">
      <c r="A50" s="39"/>
      <c r="B50" s="39"/>
      <c r="C50" s="39"/>
      <c r="E50" s="39"/>
      <c r="F50" s="42"/>
      <c r="G50" s="112"/>
      <c r="H50" s="104"/>
      <c r="I50" s="104"/>
      <c r="J50" s="104"/>
      <c r="K50" s="104"/>
      <c r="L50" s="104"/>
      <c r="M50" s="104"/>
      <c r="N50" s="40"/>
      <c r="AI50" s="28" t="e">
        <f>COUNTIF([1]ﾀｲﾑｽｹｼﾞｭｰﾙ!$D$7:$O$16,G50)</f>
        <v>#VALUE!</v>
      </c>
      <c r="AJ50" s="28" t="e">
        <f>COUNTIF(#REF!,#REF!)</f>
        <v>#REF!</v>
      </c>
      <c r="AK50" s="38"/>
      <c r="AL50" s="37"/>
    </row>
    <row r="51" spans="1:38">
      <c r="G51" s="112"/>
      <c r="H51" s="104"/>
      <c r="I51" s="104"/>
      <c r="J51" s="104"/>
      <c r="K51" s="104"/>
      <c r="L51" s="104"/>
      <c r="M51" s="104"/>
      <c r="N51" s="40"/>
      <c r="AE51" s="39"/>
      <c r="AI51" s="28" t="e">
        <f>COUNTIF([1]ﾀｲﾑｽｹｼﾞｭｰﾙ!$D$7:$O$16,G42)</f>
        <v>#VALUE!</v>
      </c>
      <c r="AJ51" s="28" t="e">
        <f>COUNTIF(#REF!,#REF!)</f>
        <v>#REF!</v>
      </c>
      <c r="AK51" s="38"/>
      <c r="AL51" s="37"/>
    </row>
    <row r="52" spans="1:38">
      <c r="G52" s="112"/>
      <c r="H52" s="104"/>
      <c r="I52" s="104"/>
      <c r="J52" s="104"/>
      <c r="K52" s="104"/>
      <c r="L52" s="104"/>
      <c r="M52" s="104"/>
      <c r="N52" s="40"/>
      <c r="AE52" s="39"/>
      <c r="AI52" s="28" t="e">
        <f>COUNTIF([1]ﾀｲﾑｽｹｼﾞｭｰﾙ!$D$7:$O$16,G52)</f>
        <v>#VALUE!</v>
      </c>
      <c r="AJ52" s="28" t="e">
        <f>COUNTIF(#REF!,#REF!)</f>
        <v>#REF!</v>
      </c>
      <c r="AK52" s="38"/>
      <c r="AL52" s="37"/>
    </row>
    <row r="53" spans="1:38">
      <c r="G53" s="112"/>
      <c r="H53" s="104"/>
      <c r="I53" s="104"/>
      <c r="J53" s="104"/>
      <c r="K53" s="104"/>
      <c r="L53" s="104"/>
      <c r="M53" s="104"/>
      <c r="N53" s="40"/>
      <c r="AE53" s="39"/>
      <c r="AI53" s="28" t="e">
        <f>COUNTIF([1]ﾀｲﾑｽｹｼﾞｭｰﾙ!$D$7:$O$16,G53)</f>
        <v>#VALUE!</v>
      </c>
      <c r="AJ53" s="28" t="e">
        <f>COUNTIF(#REF!,#REF!)</f>
        <v>#REF!</v>
      </c>
      <c r="AK53" s="38"/>
      <c r="AL53" s="37"/>
    </row>
    <row r="55" spans="1:38" ht="14.25" thickBot="1"/>
    <row r="56" spans="1:38">
      <c r="G56" s="36"/>
      <c r="H56" s="35" t="s">
        <v>22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4"/>
    </row>
    <row r="57" spans="1:38">
      <c r="G57" s="33"/>
      <c r="H57" s="28" t="s">
        <v>21</v>
      </c>
      <c r="AC57" s="32"/>
    </row>
    <row r="58" spans="1:38">
      <c r="G58" s="33"/>
      <c r="I58" s="28" t="s">
        <v>20</v>
      </c>
      <c r="AC58" s="32"/>
    </row>
    <row r="59" spans="1:38">
      <c r="G59" s="33"/>
      <c r="H59" s="28" t="s">
        <v>19</v>
      </c>
      <c r="AC59" s="32"/>
    </row>
    <row r="60" spans="1:38">
      <c r="G60" s="33"/>
      <c r="H60" s="28" t="s">
        <v>18</v>
      </c>
      <c r="AC60" s="32"/>
    </row>
    <row r="61" spans="1:38" ht="14.25" thickBot="1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29"/>
    </row>
  </sheetData>
  <mergeCells count="40">
    <mergeCell ref="G44:M44"/>
    <mergeCell ref="G45:M45"/>
    <mergeCell ref="G46:M46"/>
    <mergeCell ref="G53:M53"/>
    <mergeCell ref="G47:M47"/>
    <mergeCell ref="G48:M48"/>
    <mergeCell ref="G49:M49"/>
    <mergeCell ref="G50:M50"/>
    <mergeCell ref="G51:M51"/>
    <mergeCell ref="G52:M52"/>
    <mergeCell ref="G43:M43"/>
    <mergeCell ref="G42:M42"/>
    <mergeCell ref="B13:E14"/>
    <mergeCell ref="A42:A43"/>
    <mergeCell ref="B42:E43"/>
    <mergeCell ref="A19:A20"/>
    <mergeCell ref="B19:E20"/>
    <mergeCell ref="A38:A39"/>
    <mergeCell ref="B38:E39"/>
    <mergeCell ref="A17:A18"/>
    <mergeCell ref="B17:E18"/>
    <mergeCell ref="F17:Y18"/>
    <mergeCell ref="A8:A9"/>
    <mergeCell ref="B8:E9"/>
    <mergeCell ref="A15:A16"/>
    <mergeCell ref="B15:E16"/>
    <mergeCell ref="F15:Q16"/>
    <mergeCell ref="A13:A14"/>
    <mergeCell ref="F11:K12"/>
    <mergeCell ref="F13:U14"/>
    <mergeCell ref="A11:A12"/>
    <mergeCell ref="B11:E12"/>
    <mergeCell ref="N11:Q12"/>
    <mergeCell ref="R11:S12"/>
    <mergeCell ref="L11:M12"/>
    <mergeCell ref="A1:AG3"/>
    <mergeCell ref="B4:C5"/>
    <mergeCell ref="D4:T5"/>
    <mergeCell ref="B6:C7"/>
    <mergeCell ref="D6:T7"/>
  </mergeCells>
  <phoneticPr fontId="1"/>
  <pageMargins left="0.70866141732283472" right="0" top="0.74803149606299213" bottom="0.74803149606299213" header="0.31496062992125984" footer="0.31496062992125984"/>
  <pageSetup paperSize="9" scale="95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M19"/>
  <sheetViews>
    <sheetView showGridLines="0" zoomScale="70" zoomScaleNormal="70" workbookViewId="0">
      <pane xSplit="4" ySplit="2" topLeftCell="E3" activePane="bottomRight" state="frozen"/>
      <selection activeCell="BF3" sqref="BF3:BF4"/>
      <selection pane="topRight" activeCell="BF3" sqref="BF3:BF4"/>
      <selection pane="bottomLeft" activeCell="BF3" sqref="BF3:BF4"/>
      <selection pane="bottomRight" activeCell="AE24" sqref="AE24"/>
    </sheetView>
  </sheetViews>
  <sheetFormatPr defaultColWidth="8.875" defaultRowHeight="13.5"/>
  <cols>
    <col min="1" max="1" width="1.375" customWidth="1"/>
    <col min="2" max="2" width="1.625" customWidth="1"/>
    <col min="3" max="3" width="12.875" customWidth="1"/>
    <col min="4" max="4" width="1.625" customWidth="1"/>
    <col min="5" max="28" width="3.625" style="1" customWidth="1"/>
    <col min="29" max="36" width="5.625" style="1" customWidth="1"/>
    <col min="37" max="37" width="4.625" customWidth="1"/>
    <col min="38" max="38" width="8.875" hidden="1" customWidth="1"/>
  </cols>
  <sheetData>
    <row r="1" spans="2:39" ht="44.45" customHeight="1">
      <c r="B1" s="10" t="s">
        <v>16</v>
      </c>
      <c r="AG1" s="125" t="s">
        <v>17</v>
      </c>
      <c r="AH1" s="125"/>
      <c r="AI1" s="125"/>
      <c r="AJ1" s="11"/>
      <c r="AM1" s="17"/>
    </row>
    <row r="2" spans="2:39">
      <c r="B2" s="126"/>
      <c r="C2" s="127"/>
      <c r="D2" s="128"/>
      <c r="E2" s="129" t="s">
        <v>9</v>
      </c>
      <c r="F2" s="129"/>
      <c r="G2" s="129"/>
      <c r="H2" s="129" t="s">
        <v>10</v>
      </c>
      <c r="I2" s="129"/>
      <c r="J2" s="129"/>
      <c r="K2" s="129" t="s">
        <v>11</v>
      </c>
      <c r="L2" s="129"/>
      <c r="M2" s="129"/>
      <c r="N2" s="129" t="s">
        <v>12</v>
      </c>
      <c r="O2" s="129"/>
      <c r="P2" s="129"/>
      <c r="Q2" s="129" t="s">
        <v>13</v>
      </c>
      <c r="R2" s="129"/>
      <c r="S2" s="129"/>
      <c r="T2" s="129" t="s">
        <v>123</v>
      </c>
      <c r="U2" s="129"/>
      <c r="V2" s="129"/>
      <c r="W2" s="129" t="s">
        <v>14</v>
      </c>
      <c r="X2" s="129"/>
      <c r="Y2" s="129"/>
      <c r="Z2" s="129" t="s">
        <v>15</v>
      </c>
      <c r="AA2" s="129"/>
      <c r="AB2" s="129"/>
      <c r="AC2" s="19" t="s">
        <v>0</v>
      </c>
      <c r="AD2" s="19" t="s">
        <v>1</v>
      </c>
      <c r="AE2" s="19" t="s">
        <v>2</v>
      </c>
      <c r="AF2" s="19" t="s">
        <v>3</v>
      </c>
      <c r="AG2" s="19" t="s">
        <v>4</v>
      </c>
      <c r="AH2" s="19" t="s">
        <v>5</v>
      </c>
      <c r="AI2" s="19" t="s">
        <v>6</v>
      </c>
      <c r="AJ2" s="19" t="s">
        <v>7</v>
      </c>
      <c r="AK2" s="1"/>
      <c r="AL2" s="6" t="s">
        <v>8</v>
      </c>
    </row>
    <row r="3" spans="2:39" ht="30" customHeight="1">
      <c r="B3" s="2"/>
      <c r="C3" s="123" t="s">
        <v>9</v>
      </c>
      <c r="D3" s="3"/>
      <c r="E3" s="121"/>
      <c r="F3" s="121"/>
      <c r="G3" s="121"/>
      <c r="H3" s="7"/>
      <c r="I3" s="8" t="str">
        <f>IF(H3="","－",IF(H3&gt;J3,"○",IF(H3&lt;J3,"●","△")))</f>
        <v>－</v>
      </c>
      <c r="J3" s="9"/>
      <c r="K3" s="7"/>
      <c r="L3" s="8" t="str">
        <f t="shared" ref="L3:AA16" si="0">IF(K3="","－",IF(K3&gt;M3,"○",IF(K3&lt;M3,"●","△")))</f>
        <v>－</v>
      </c>
      <c r="M3" s="9"/>
      <c r="N3" s="7"/>
      <c r="O3" s="8" t="str">
        <f t="shared" ref="O3" si="1">IF(N3="","－",IF(N3&gt;P3,"○",IF(N3&lt;P3,"●","△")))</f>
        <v>－</v>
      </c>
      <c r="P3" s="9"/>
      <c r="Q3" s="7"/>
      <c r="R3" s="8" t="str">
        <f t="shared" ref="R3" si="2">IF(Q3="","－",IF(Q3&gt;S3,"○",IF(Q3&lt;S3,"●","△")))</f>
        <v>－</v>
      </c>
      <c r="S3" s="9"/>
      <c r="T3" s="7"/>
      <c r="U3" s="8" t="str">
        <f t="shared" ref="U3" si="3">IF(T3="","－",IF(T3&gt;V3,"○",IF(T3&lt;V3,"●","△")))</f>
        <v>－</v>
      </c>
      <c r="V3" s="9"/>
      <c r="W3" s="7"/>
      <c r="X3" s="8" t="str">
        <f t="shared" ref="X3" si="4">IF(W3="","－",IF(W3&gt;Y3,"○",IF(W3&lt;Y3,"●","△")))</f>
        <v>－</v>
      </c>
      <c r="Y3" s="9"/>
      <c r="Z3" s="7"/>
      <c r="AA3" s="8" t="str">
        <f t="shared" ref="AA3" si="5">IF(Z3="","－",IF(Z3&gt;AB3,"○",IF(Z3&lt;AB3,"●","△")))</f>
        <v>－</v>
      </c>
      <c r="AB3" s="9"/>
      <c r="AC3" s="118"/>
      <c r="AD3" s="118"/>
      <c r="AE3" s="118"/>
      <c r="AF3" s="118"/>
      <c r="AG3" s="118"/>
      <c r="AH3" s="118"/>
      <c r="AI3" s="118"/>
      <c r="AJ3" s="119"/>
      <c r="AL3" s="116">
        <f>AF3*1000000+AI3*1000+AG3+10</f>
        <v>10</v>
      </c>
    </row>
    <row r="4" spans="2:39" ht="30" hidden="1" customHeight="1">
      <c r="B4" s="4"/>
      <c r="C4" s="124"/>
      <c r="D4" s="5"/>
      <c r="E4" s="4"/>
      <c r="F4" s="21"/>
      <c r="G4" s="5"/>
      <c r="H4" s="14"/>
      <c r="I4" s="16" t="str">
        <f t="shared" ref="I4" si="6">IF(H4="","－",IF(H4&gt;J4,"○",IF(H4&lt;J4,"●","△")))</f>
        <v>－</v>
      </c>
      <c r="J4" s="15"/>
      <c r="K4" s="14"/>
      <c r="L4" s="16" t="str">
        <f t="shared" si="0"/>
        <v>－</v>
      </c>
      <c r="M4" s="15"/>
      <c r="N4" s="14"/>
      <c r="O4" s="16" t="str">
        <f t="shared" si="0"/>
        <v>－</v>
      </c>
      <c r="P4" s="15"/>
      <c r="Q4" s="14"/>
      <c r="R4" s="16" t="str">
        <f t="shared" si="0"/>
        <v>－</v>
      </c>
      <c r="S4" s="15"/>
      <c r="T4" s="14"/>
      <c r="U4" s="16" t="str">
        <f t="shared" si="0"/>
        <v>－</v>
      </c>
      <c r="V4" s="15"/>
      <c r="W4" s="14"/>
      <c r="X4" s="16" t="str">
        <f t="shared" si="0"/>
        <v>－</v>
      </c>
      <c r="Y4" s="15"/>
      <c r="Z4" s="14"/>
      <c r="AA4" s="16" t="str">
        <f t="shared" si="0"/>
        <v>－</v>
      </c>
      <c r="AB4" s="15"/>
      <c r="AC4" s="118"/>
      <c r="AD4" s="118"/>
      <c r="AE4" s="118"/>
      <c r="AF4" s="118"/>
      <c r="AG4" s="118"/>
      <c r="AH4" s="118"/>
      <c r="AI4" s="118"/>
      <c r="AJ4" s="119"/>
      <c r="AL4" s="117"/>
    </row>
    <row r="5" spans="2:39" ht="30" customHeight="1">
      <c r="B5" s="12"/>
      <c r="C5" s="120" t="s">
        <v>10</v>
      </c>
      <c r="D5" s="13"/>
      <c r="E5" s="22" t="str">
        <f>IF(J3="","",J3)</f>
        <v/>
      </c>
      <c r="F5" s="23" t="str">
        <f>IF(E5="","－",IF(E5&gt;G5,"○",IF(E5&lt;G5,"●","△")))</f>
        <v>－</v>
      </c>
      <c r="G5" s="24" t="str">
        <f>IF(H3="","",H3)</f>
        <v/>
      </c>
      <c r="H5" s="121"/>
      <c r="I5" s="121"/>
      <c r="J5" s="121"/>
      <c r="K5" s="22"/>
      <c r="L5" s="23" t="str">
        <f t="shared" si="0"/>
        <v>－</v>
      </c>
      <c r="M5" s="24"/>
      <c r="N5" s="22"/>
      <c r="O5" s="23" t="str">
        <f t="shared" si="0"/>
        <v>－</v>
      </c>
      <c r="P5" s="24"/>
      <c r="Q5" s="22"/>
      <c r="R5" s="23" t="str">
        <f t="shared" si="0"/>
        <v>－</v>
      </c>
      <c r="S5" s="24"/>
      <c r="T5" s="22"/>
      <c r="U5" s="23" t="str">
        <f t="shared" si="0"/>
        <v>－</v>
      </c>
      <c r="V5" s="24"/>
      <c r="W5" s="22"/>
      <c r="X5" s="23" t="str">
        <f t="shared" si="0"/>
        <v>－</v>
      </c>
      <c r="Y5" s="24"/>
      <c r="Z5" s="22"/>
      <c r="AA5" s="23" t="str">
        <f t="shared" si="0"/>
        <v>－</v>
      </c>
      <c r="AB5" s="24"/>
      <c r="AC5" s="118"/>
      <c r="AD5" s="118"/>
      <c r="AE5" s="118"/>
      <c r="AF5" s="118"/>
      <c r="AG5" s="118"/>
      <c r="AH5" s="118"/>
      <c r="AI5" s="118"/>
      <c r="AJ5" s="119"/>
      <c r="AL5" s="116">
        <f>AF5*1000000+AI5*1000+AG5+10</f>
        <v>10</v>
      </c>
    </row>
    <row r="6" spans="2:39" ht="30" hidden="1" customHeight="1">
      <c r="B6" s="12"/>
      <c r="C6" s="120"/>
      <c r="D6" s="13"/>
      <c r="E6" s="22" t="str">
        <f>IF(J4="","",J4)</f>
        <v/>
      </c>
      <c r="F6" s="23" t="str">
        <f t="shared" ref="F6:F14" si="7">IF(E6="","－",IF(E6&gt;G6,"○",IF(E6&lt;G6,"●","△")))</f>
        <v>－</v>
      </c>
      <c r="G6" s="24" t="str">
        <f>IF(H4="","",H4)</f>
        <v/>
      </c>
      <c r="H6" s="12"/>
      <c r="I6" s="25"/>
      <c r="J6" s="13"/>
      <c r="K6" s="22"/>
      <c r="L6" s="23" t="str">
        <f t="shared" si="0"/>
        <v>－</v>
      </c>
      <c r="M6" s="24"/>
      <c r="N6" s="22"/>
      <c r="O6" s="23" t="str">
        <f t="shared" si="0"/>
        <v>－</v>
      </c>
      <c r="P6" s="24"/>
      <c r="Q6" s="22"/>
      <c r="R6" s="23" t="str">
        <f t="shared" si="0"/>
        <v>－</v>
      </c>
      <c r="S6" s="24"/>
      <c r="T6" s="22"/>
      <c r="U6" s="23" t="str">
        <f t="shared" si="0"/>
        <v>－</v>
      </c>
      <c r="V6" s="24"/>
      <c r="W6" s="22"/>
      <c r="X6" s="23" t="str">
        <f t="shared" si="0"/>
        <v>－</v>
      </c>
      <c r="Y6" s="24"/>
      <c r="Z6" s="22"/>
      <c r="AA6" s="23" t="str">
        <f t="shared" si="0"/>
        <v>－</v>
      </c>
      <c r="AB6" s="24"/>
      <c r="AC6" s="118"/>
      <c r="AD6" s="118"/>
      <c r="AE6" s="118"/>
      <c r="AF6" s="118"/>
      <c r="AG6" s="118"/>
      <c r="AH6" s="118"/>
      <c r="AI6" s="118"/>
      <c r="AJ6" s="119"/>
      <c r="AL6" s="117"/>
    </row>
    <row r="7" spans="2:39" ht="30" customHeight="1">
      <c r="B7" s="12"/>
      <c r="C7" s="120" t="s">
        <v>11</v>
      </c>
      <c r="D7" s="13"/>
      <c r="E7" s="22" t="str">
        <f>IF(M3="","",M3)</f>
        <v/>
      </c>
      <c r="F7" s="23" t="str">
        <f t="shared" si="7"/>
        <v>－</v>
      </c>
      <c r="G7" s="24" t="str">
        <f>IF(K3="","",K3)</f>
        <v/>
      </c>
      <c r="H7" s="22" t="str">
        <f>IF(M5="","",M5)</f>
        <v/>
      </c>
      <c r="I7" s="23" t="str">
        <f t="shared" ref="I7:U18" si="8">IF(H7="","－",IF(H7&gt;J7,"○",IF(H7&lt;J7,"●","△")))</f>
        <v>－</v>
      </c>
      <c r="J7" s="24" t="str">
        <f>IF(K5="","",K5)</f>
        <v/>
      </c>
      <c r="K7" s="121"/>
      <c r="L7" s="121"/>
      <c r="M7" s="121"/>
      <c r="N7" s="22"/>
      <c r="O7" s="23" t="str">
        <f t="shared" si="0"/>
        <v>－</v>
      </c>
      <c r="P7" s="24"/>
      <c r="Q7" s="22"/>
      <c r="R7" s="23" t="str">
        <f t="shared" si="0"/>
        <v>－</v>
      </c>
      <c r="S7" s="24"/>
      <c r="T7" s="22"/>
      <c r="U7" s="23" t="str">
        <f t="shared" si="0"/>
        <v>－</v>
      </c>
      <c r="V7" s="24"/>
      <c r="W7" s="22"/>
      <c r="X7" s="23" t="str">
        <f t="shared" si="0"/>
        <v>－</v>
      </c>
      <c r="Y7" s="24"/>
      <c r="Z7" s="22"/>
      <c r="AA7" s="23" t="str">
        <f t="shared" si="0"/>
        <v>－</v>
      </c>
      <c r="AB7" s="24"/>
      <c r="AC7" s="118"/>
      <c r="AD7" s="118"/>
      <c r="AE7" s="118"/>
      <c r="AF7" s="118"/>
      <c r="AG7" s="118"/>
      <c r="AH7" s="118"/>
      <c r="AI7" s="118"/>
      <c r="AJ7" s="119"/>
      <c r="AL7" s="116">
        <f>AF7*1000000+AI7*1000+AG7+10</f>
        <v>10</v>
      </c>
    </row>
    <row r="8" spans="2:39" ht="30" hidden="1" customHeight="1">
      <c r="B8" s="12"/>
      <c r="C8" s="120"/>
      <c r="D8" s="13"/>
      <c r="E8" s="22" t="str">
        <f>IF(M4="","",M4)</f>
        <v/>
      </c>
      <c r="F8" s="23" t="str">
        <f t="shared" si="7"/>
        <v>－</v>
      </c>
      <c r="G8" s="24" t="str">
        <f>IF(K4="","",K4)</f>
        <v/>
      </c>
      <c r="H8" s="22" t="str">
        <f>IF(M6="","",M6)</f>
        <v/>
      </c>
      <c r="I8" s="23" t="str">
        <f t="shared" si="8"/>
        <v>－</v>
      </c>
      <c r="J8" s="24" t="str">
        <f>IF(K6="","",K6)</f>
        <v/>
      </c>
      <c r="K8" s="12"/>
      <c r="L8" s="25"/>
      <c r="M8" s="13"/>
      <c r="N8" s="22"/>
      <c r="O8" s="23" t="str">
        <f t="shared" si="0"/>
        <v>－</v>
      </c>
      <c r="P8" s="24"/>
      <c r="Q8" s="22"/>
      <c r="R8" s="23" t="str">
        <f t="shared" si="0"/>
        <v>－</v>
      </c>
      <c r="S8" s="24"/>
      <c r="T8" s="22"/>
      <c r="U8" s="23" t="str">
        <f t="shared" si="0"/>
        <v>－</v>
      </c>
      <c r="V8" s="24"/>
      <c r="W8" s="22"/>
      <c r="X8" s="23" t="str">
        <f t="shared" si="0"/>
        <v>－</v>
      </c>
      <c r="Y8" s="24"/>
      <c r="Z8" s="22"/>
      <c r="AA8" s="23" t="str">
        <f t="shared" si="0"/>
        <v>－</v>
      </c>
      <c r="AB8" s="24"/>
      <c r="AC8" s="118"/>
      <c r="AD8" s="118"/>
      <c r="AE8" s="118"/>
      <c r="AF8" s="118"/>
      <c r="AG8" s="118"/>
      <c r="AH8" s="118"/>
      <c r="AI8" s="118"/>
      <c r="AJ8" s="119"/>
      <c r="AL8" s="117"/>
    </row>
    <row r="9" spans="2:39" ht="30" customHeight="1">
      <c r="B9" s="12"/>
      <c r="C9" s="122" t="s">
        <v>12</v>
      </c>
      <c r="D9" s="13"/>
      <c r="E9" s="22" t="str">
        <f>IF(P3="","",P3)</f>
        <v/>
      </c>
      <c r="F9" s="23" t="str">
        <f t="shared" si="7"/>
        <v>－</v>
      </c>
      <c r="G9" s="24" t="str">
        <f>IF(N3="","",N3)</f>
        <v/>
      </c>
      <c r="H9" s="22" t="str">
        <f>IF(P5="","",P5)</f>
        <v/>
      </c>
      <c r="I9" s="23" t="str">
        <f t="shared" si="8"/>
        <v>－</v>
      </c>
      <c r="J9" s="24" t="str">
        <f>IF(N5="","",N5)</f>
        <v/>
      </c>
      <c r="K9" s="22" t="str">
        <f>IF(P7="","",P7)</f>
        <v/>
      </c>
      <c r="L9" s="23" t="str">
        <f t="shared" si="8"/>
        <v>－</v>
      </c>
      <c r="M9" s="24" t="str">
        <f>IF(N7="","",N7)</f>
        <v/>
      </c>
      <c r="N9" s="121"/>
      <c r="O9" s="121"/>
      <c r="P9" s="121"/>
      <c r="Q9" s="22"/>
      <c r="R9" s="23" t="str">
        <f t="shared" si="0"/>
        <v>－</v>
      </c>
      <c r="S9" s="24"/>
      <c r="T9" s="22"/>
      <c r="U9" s="23" t="str">
        <f t="shared" si="0"/>
        <v>－</v>
      </c>
      <c r="V9" s="24"/>
      <c r="W9" s="22"/>
      <c r="X9" s="23" t="str">
        <f t="shared" si="0"/>
        <v>－</v>
      </c>
      <c r="Y9" s="24"/>
      <c r="Z9" s="22"/>
      <c r="AA9" s="23" t="str">
        <f t="shared" si="0"/>
        <v>－</v>
      </c>
      <c r="AB9" s="24"/>
      <c r="AC9" s="118"/>
      <c r="AD9" s="118"/>
      <c r="AE9" s="118"/>
      <c r="AF9" s="118"/>
      <c r="AG9" s="118"/>
      <c r="AH9" s="118"/>
      <c r="AI9" s="118"/>
      <c r="AJ9" s="119"/>
      <c r="AL9" s="116">
        <f>AF9*1000000+AI9*1000+AG9+10</f>
        <v>10</v>
      </c>
    </row>
    <row r="10" spans="2:39" ht="30" hidden="1" customHeight="1">
      <c r="B10" s="12"/>
      <c r="C10" s="122"/>
      <c r="D10" s="13"/>
      <c r="E10" s="22" t="str">
        <f>IF(P4="","",P4)</f>
        <v/>
      </c>
      <c r="F10" s="23" t="str">
        <f t="shared" si="7"/>
        <v>－</v>
      </c>
      <c r="G10" s="24" t="str">
        <f>IF(N4="","",N4)</f>
        <v/>
      </c>
      <c r="H10" s="22" t="str">
        <f>IF(P6="","",P6)</f>
        <v/>
      </c>
      <c r="I10" s="23" t="str">
        <f t="shared" si="8"/>
        <v>－</v>
      </c>
      <c r="J10" s="24" t="str">
        <f>IF(N6="","",N6)</f>
        <v/>
      </c>
      <c r="K10" s="22" t="str">
        <f>IF(P8="","",P8)</f>
        <v/>
      </c>
      <c r="L10" s="23" t="str">
        <f t="shared" si="8"/>
        <v>－</v>
      </c>
      <c r="M10" s="24" t="str">
        <f>IF(N8="","",N8)</f>
        <v/>
      </c>
      <c r="N10" s="12"/>
      <c r="O10" s="25"/>
      <c r="P10" s="13"/>
      <c r="Q10" s="22"/>
      <c r="R10" s="23" t="str">
        <f t="shared" si="0"/>
        <v>－</v>
      </c>
      <c r="S10" s="24"/>
      <c r="T10" s="22"/>
      <c r="U10" s="23" t="str">
        <f t="shared" si="0"/>
        <v>－</v>
      </c>
      <c r="V10" s="24"/>
      <c r="W10" s="22"/>
      <c r="X10" s="23" t="str">
        <f t="shared" si="0"/>
        <v>－</v>
      </c>
      <c r="Y10" s="24"/>
      <c r="Z10" s="22"/>
      <c r="AA10" s="23" t="str">
        <f t="shared" si="0"/>
        <v>－</v>
      </c>
      <c r="AB10" s="24"/>
      <c r="AC10" s="118"/>
      <c r="AD10" s="118"/>
      <c r="AE10" s="118"/>
      <c r="AF10" s="118"/>
      <c r="AG10" s="118"/>
      <c r="AH10" s="118"/>
      <c r="AI10" s="118"/>
      <c r="AJ10" s="119"/>
      <c r="AL10" s="117"/>
    </row>
    <row r="11" spans="2:39" ht="30" customHeight="1">
      <c r="B11" s="12"/>
      <c r="C11" s="120" t="s">
        <v>13</v>
      </c>
      <c r="D11" s="13"/>
      <c r="E11" s="22" t="str">
        <f>IF(S3="","",S3)</f>
        <v/>
      </c>
      <c r="F11" s="23" t="str">
        <f t="shared" si="7"/>
        <v>－</v>
      </c>
      <c r="G11" s="24" t="str">
        <f>IF(Q3="","",Q3)</f>
        <v/>
      </c>
      <c r="H11" s="22" t="str">
        <f>IF(S5="","",S5)</f>
        <v/>
      </c>
      <c r="I11" s="23" t="str">
        <f t="shared" si="8"/>
        <v>－</v>
      </c>
      <c r="J11" s="24" t="str">
        <f>IF(Q5="","",Q5)</f>
        <v/>
      </c>
      <c r="K11" s="22" t="str">
        <f>IF(S7="","",S7)</f>
        <v/>
      </c>
      <c r="L11" s="23" t="str">
        <f t="shared" si="8"/>
        <v>－</v>
      </c>
      <c r="M11" s="24" t="str">
        <f>IF(Q7="","",Q7)</f>
        <v/>
      </c>
      <c r="N11" s="22" t="str">
        <f>IF(S9="","",S9)</f>
        <v/>
      </c>
      <c r="O11" s="23" t="str">
        <f t="shared" si="8"/>
        <v>－</v>
      </c>
      <c r="P11" s="24" t="str">
        <f>IF(Q9="","",Q9)</f>
        <v/>
      </c>
      <c r="Q11" s="121"/>
      <c r="R11" s="121"/>
      <c r="S11" s="121"/>
      <c r="T11" s="22"/>
      <c r="U11" s="23" t="str">
        <f t="shared" si="0"/>
        <v>－</v>
      </c>
      <c r="V11" s="24"/>
      <c r="W11" s="22"/>
      <c r="X11" s="23" t="str">
        <f t="shared" si="0"/>
        <v>－</v>
      </c>
      <c r="Y11" s="24"/>
      <c r="Z11" s="22"/>
      <c r="AA11" s="23" t="str">
        <f t="shared" si="0"/>
        <v>－</v>
      </c>
      <c r="AB11" s="24"/>
      <c r="AC11" s="118"/>
      <c r="AD11" s="118"/>
      <c r="AE11" s="118"/>
      <c r="AF11" s="118"/>
      <c r="AG11" s="118"/>
      <c r="AH11" s="118"/>
      <c r="AI11" s="118"/>
      <c r="AJ11" s="119"/>
      <c r="AL11" s="116">
        <f>AF11*1000000+AI11*1000+AG11+10</f>
        <v>10</v>
      </c>
    </row>
    <row r="12" spans="2:39" ht="30" hidden="1" customHeight="1">
      <c r="B12" s="12"/>
      <c r="C12" s="120"/>
      <c r="D12" s="13"/>
      <c r="E12" s="22" t="str">
        <f>IF(S4="","",S4)</f>
        <v/>
      </c>
      <c r="F12" s="23" t="str">
        <f t="shared" si="7"/>
        <v>－</v>
      </c>
      <c r="G12" s="24" t="str">
        <f>IF(Q4="","",Q4)</f>
        <v/>
      </c>
      <c r="H12" s="22" t="str">
        <f>IF(S6="","",S6)</f>
        <v/>
      </c>
      <c r="I12" s="23" t="str">
        <f t="shared" si="8"/>
        <v>－</v>
      </c>
      <c r="J12" s="24" t="str">
        <f>IF(Q6="","",Q6)</f>
        <v/>
      </c>
      <c r="K12" s="22" t="str">
        <f>IF(S8="","",S8)</f>
        <v/>
      </c>
      <c r="L12" s="23" t="str">
        <f t="shared" si="8"/>
        <v>－</v>
      </c>
      <c r="M12" s="24" t="str">
        <f>IF(Q8="","",Q8)</f>
        <v/>
      </c>
      <c r="N12" s="22" t="str">
        <f>IF(S10="","",S10)</f>
        <v/>
      </c>
      <c r="O12" s="23" t="str">
        <f t="shared" si="8"/>
        <v>－</v>
      </c>
      <c r="P12" s="24" t="str">
        <f>IF(Q10="","",Q10)</f>
        <v/>
      </c>
      <c r="Q12" s="12"/>
      <c r="R12" s="25"/>
      <c r="S12" s="13"/>
      <c r="T12" s="22"/>
      <c r="U12" s="23" t="str">
        <f t="shared" si="0"/>
        <v>－</v>
      </c>
      <c r="V12" s="24"/>
      <c r="W12" s="22"/>
      <c r="X12" s="23" t="str">
        <f t="shared" si="0"/>
        <v>－</v>
      </c>
      <c r="Y12" s="24"/>
      <c r="Z12" s="22"/>
      <c r="AA12" s="23" t="str">
        <f t="shared" si="0"/>
        <v>－</v>
      </c>
      <c r="AB12" s="24"/>
      <c r="AC12" s="118"/>
      <c r="AD12" s="118"/>
      <c r="AE12" s="118"/>
      <c r="AF12" s="118"/>
      <c r="AG12" s="118"/>
      <c r="AH12" s="118"/>
      <c r="AI12" s="118"/>
      <c r="AJ12" s="119"/>
      <c r="AL12" s="117"/>
    </row>
    <row r="13" spans="2:39" ht="30" customHeight="1">
      <c r="B13" s="12"/>
      <c r="C13" s="120" t="s">
        <v>123</v>
      </c>
      <c r="D13" s="13"/>
      <c r="E13" s="22" t="str">
        <f>IF(V3="","",V3)</f>
        <v/>
      </c>
      <c r="F13" s="23" t="str">
        <f t="shared" si="7"/>
        <v>－</v>
      </c>
      <c r="G13" s="24" t="str">
        <f>IF(T3="","",T3)</f>
        <v/>
      </c>
      <c r="H13" s="22" t="str">
        <f>IF(V5="","",V5)</f>
        <v/>
      </c>
      <c r="I13" s="23" t="str">
        <f t="shared" si="8"/>
        <v>－</v>
      </c>
      <c r="J13" s="24" t="str">
        <f>IF(T5="","",T5)</f>
        <v/>
      </c>
      <c r="K13" s="22" t="str">
        <f>IF(V7="","",V7)</f>
        <v/>
      </c>
      <c r="L13" s="23" t="str">
        <f t="shared" si="8"/>
        <v>－</v>
      </c>
      <c r="M13" s="24" t="str">
        <f>IF(T7="","",T7)</f>
        <v/>
      </c>
      <c r="N13" s="22" t="str">
        <f>IF(V9="","",V9)</f>
        <v/>
      </c>
      <c r="O13" s="23" t="str">
        <f t="shared" si="8"/>
        <v>－</v>
      </c>
      <c r="P13" s="24" t="str">
        <f>IF(T9="","",T9)</f>
        <v/>
      </c>
      <c r="Q13" s="22" t="str">
        <f>IF(V11="","",V11)</f>
        <v/>
      </c>
      <c r="R13" s="23" t="str">
        <f t="shared" si="8"/>
        <v>－</v>
      </c>
      <c r="S13" s="24" t="str">
        <f>IF(T11="","",T11)</f>
        <v/>
      </c>
      <c r="T13" s="121"/>
      <c r="U13" s="121"/>
      <c r="V13" s="121"/>
      <c r="W13" s="22"/>
      <c r="X13" s="23" t="str">
        <f t="shared" si="0"/>
        <v>－</v>
      </c>
      <c r="Y13" s="24"/>
      <c r="Z13" s="22"/>
      <c r="AA13" s="23" t="str">
        <f t="shared" si="0"/>
        <v>－</v>
      </c>
      <c r="AB13" s="24"/>
      <c r="AC13" s="118"/>
      <c r="AD13" s="118"/>
      <c r="AE13" s="118"/>
      <c r="AF13" s="118"/>
      <c r="AG13" s="118"/>
      <c r="AH13" s="118"/>
      <c r="AI13" s="118"/>
      <c r="AJ13" s="119"/>
      <c r="AL13" s="116">
        <f>AF13*1000000+AI13*1000+AG13+10</f>
        <v>10</v>
      </c>
    </row>
    <row r="14" spans="2:39" ht="30" hidden="1" customHeight="1">
      <c r="B14" s="12"/>
      <c r="C14" s="120"/>
      <c r="D14" s="13"/>
      <c r="E14" s="22" t="str">
        <f>IF(V4="","",V4)</f>
        <v/>
      </c>
      <c r="F14" s="23" t="str">
        <f t="shared" si="7"/>
        <v>－</v>
      </c>
      <c r="G14" s="24" t="str">
        <f>IF(T4="","",T4)</f>
        <v/>
      </c>
      <c r="H14" s="22" t="str">
        <f>IF(V6="","",V6)</f>
        <v/>
      </c>
      <c r="I14" s="23" t="str">
        <f t="shared" si="8"/>
        <v>－</v>
      </c>
      <c r="J14" s="24" t="str">
        <f>IF(T6="","",T6)</f>
        <v/>
      </c>
      <c r="K14" s="22" t="str">
        <f>IF(V8="","",V8)</f>
        <v/>
      </c>
      <c r="L14" s="23" t="str">
        <f t="shared" si="8"/>
        <v>－</v>
      </c>
      <c r="M14" s="24" t="str">
        <f>IF(T8="","",T8)</f>
        <v/>
      </c>
      <c r="N14" s="22" t="str">
        <f>IF(V10="","",V10)</f>
        <v/>
      </c>
      <c r="O14" s="23" t="str">
        <f t="shared" si="8"/>
        <v>－</v>
      </c>
      <c r="P14" s="24" t="str">
        <f>IF(T10="","",T10)</f>
        <v/>
      </c>
      <c r="Q14" s="22" t="str">
        <f>IF(V12="","",V12)</f>
        <v/>
      </c>
      <c r="R14" s="23" t="str">
        <f t="shared" si="8"/>
        <v>－</v>
      </c>
      <c r="S14" s="24" t="str">
        <f>IF(T12="","",T12)</f>
        <v/>
      </c>
      <c r="T14" s="12"/>
      <c r="U14" s="25"/>
      <c r="V14" s="13"/>
      <c r="W14" s="22"/>
      <c r="X14" s="23" t="str">
        <f t="shared" si="0"/>
        <v>－</v>
      </c>
      <c r="Y14" s="24"/>
      <c r="Z14" s="22"/>
      <c r="AA14" s="23" t="str">
        <f t="shared" si="0"/>
        <v>－</v>
      </c>
      <c r="AB14" s="24"/>
      <c r="AC14" s="118"/>
      <c r="AD14" s="118"/>
      <c r="AE14" s="118"/>
      <c r="AF14" s="118"/>
      <c r="AG14" s="118"/>
      <c r="AH14" s="118"/>
      <c r="AI14" s="118"/>
      <c r="AJ14" s="119"/>
      <c r="AL14" s="117"/>
    </row>
    <row r="15" spans="2:39" ht="30" customHeight="1">
      <c r="B15" s="12"/>
      <c r="C15" s="120" t="s">
        <v>14</v>
      </c>
      <c r="D15" s="13"/>
      <c r="E15" s="22" t="str">
        <f>IF(Y3="","",Y3)</f>
        <v/>
      </c>
      <c r="F15" s="23" t="str">
        <f>IF(E15="","－",IF(E15&gt;G15,"○",IF(E15&lt;G15,"●","△")))</f>
        <v>－</v>
      </c>
      <c r="G15" s="24" t="str">
        <f>IF(W3="","",W3)</f>
        <v/>
      </c>
      <c r="H15" s="22" t="str">
        <f>IF(Y5="","",Y5)</f>
        <v/>
      </c>
      <c r="I15" s="23" t="str">
        <f t="shared" si="8"/>
        <v>－</v>
      </c>
      <c r="J15" s="24" t="str">
        <f>IF(W5="","",W5)</f>
        <v/>
      </c>
      <c r="K15" s="22" t="str">
        <f>IF(Y7="","",Y7)</f>
        <v/>
      </c>
      <c r="L15" s="23" t="str">
        <f t="shared" si="8"/>
        <v>－</v>
      </c>
      <c r="M15" s="24" t="str">
        <f>IF(W7="","",W7)</f>
        <v/>
      </c>
      <c r="N15" s="22" t="str">
        <f>IF(Y9="","",Y9)</f>
        <v/>
      </c>
      <c r="O15" s="23" t="str">
        <f t="shared" si="8"/>
        <v>－</v>
      </c>
      <c r="P15" s="24" t="str">
        <f>IF(W9="","",W9)</f>
        <v/>
      </c>
      <c r="Q15" s="22" t="str">
        <f>IF(Y11="","",Y11)</f>
        <v/>
      </c>
      <c r="R15" s="23" t="str">
        <f t="shared" si="8"/>
        <v>－</v>
      </c>
      <c r="S15" s="24" t="str">
        <f>IF(W11="","",W11)</f>
        <v/>
      </c>
      <c r="T15" s="22" t="str">
        <f>IF(Y13="","",Y13)</f>
        <v/>
      </c>
      <c r="U15" s="23" t="str">
        <f t="shared" si="8"/>
        <v>－</v>
      </c>
      <c r="V15" s="24" t="str">
        <f>IF(W13="","",W13)</f>
        <v/>
      </c>
      <c r="W15" s="121"/>
      <c r="X15" s="121"/>
      <c r="Y15" s="121"/>
      <c r="Z15" s="22"/>
      <c r="AA15" s="23" t="str">
        <f t="shared" si="0"/>
        <v>－</v>
      </c>
      <c r="AB15" s="24"/>
      <c r="AC15" s="118"/>
      <c r="AD15" s="118"/>
      <c r="AE15" s="118"/>
      <c r="AF15" s="118"/>
      <c r="AG15" s="118"/>
      <c r="AH15" s="118"/>
      <c r="AI15" s="118"/>
      <c r="AJ15" s="119"/>
      <c r="AL15" s="116">
        <f>AF15*1000000+AI15*1000+AG15+10</f>
        <v>10</v>
      </c>
    </row>
    <row r="16" spans="2:39" ht="30" hidden="1" customHeight="1">
      <c r="B16" s="12"/>
      <c r="C16" s="120"/>
      <c r="D16" s="13"/>
      <c r="E16" s="22" t="str">
        <f>IF(Y4="","",Y4)</f>
        <v/>
      </c>
      <c r="F16" s="23" t="str">
        <f t="shared" ref="F16" si="9">IF(E16="","－",IF(E16&gt;G16,"○",IF(E16&lt;G16,"●","△")))</f>
        <v>－</v>
      </c>
      <c r="G16" s="24" t="str">
        <f>IF(W4="","",W4)</f>
        <v/>
      </c>
      <c r="H16" s="22" t="str">
        <f>IF(Y6="","",Y6)</f>
        <v/>
      </c>
      <c r="I16" s="23" t="str">
        <f t="shared" si="8"/>
        <v>－</v>
      </c>
      <c r="J16" s="24" t="str">
        <f>IF(W6="","",W6)</f>
        <v/>
      </c>
      <c r="K16" s="22" t="str">
        <f>IF(Y8="","",Y8)</f>
        <v/>
      </c>
      <c r="L16" s="23" t="str">
        <f t="shared" si="8"/>
        <v>－</v>
      </c>
      <c r="M16" s="24" t="str">
        <f>IF(W8="","",W8)</f>
        <v/>
      </c>
      <c r="N16" s="22" t="str">
        <f>IF(Y10="","",Y10)</f>
        <v/>
      </c>
      <c r="O16" s="23" t="str">
        <f t="shared" si="8"/>
        <v>－</v>
      </c>
      <c r="P16" s="24" t="str">
        <f>IF(W10="","",W10)</f>
        <v/>
      </c>
      <c r="Q16" s="22" t="str">
        <f>IF(Y12="","",Y12)</f>
        <v/>
      </c>
      <c r="R16" s="23" t="str">
        <f t="shared" si="8"/>
        <v>－</v>
      </c>
      <c r="S16" s="24" t="str">
        <f>IF(W12="","",W12)</f>
        <v/>
      </c>
      <c r="T16" s="22" t="str">
        <f>IF(Y14="","",Y14)</f>
        <v/>
      </c>
      <c r="U16" s="23" t="str">
        <f t="shared" si="8"/>
        <v>－</v>
      </c>
      <c r="V16" s="24" t="str">
        <f>IF(W14="","",W14)</f>
        <v/>
      </c>
      <c r="W16" s="12"/>
      <c r="X16" s="25"/>
      <c r="Y16" s="13"/>
      <c r="Z16" s="22"/>
      <c r="AA16" s="23" t="str">
        <f t="shared" si="0"/>
        <v>－</v>
      </c>
      <c r="AB16" s="24"/>
      <c r="AC16" s="118"/>
      <c r="AD16" s="118"/>
      <c r="AE16" s="118"/>
      <c r="AF16" s="118"/>
      <c r="AG16" s="118"/>
      <c r="AH16" s="118"/>
      <c r="AI16" s="118"/>
      <c r="AJ16" s="119"/>
      <c r="AL16" s="117"/>
    </row>
    <row r="17" spans="2:38" ht="30" customHeight="1">
      <c r="B17" s="12"/>
      <c r="C17" s="120" t="s">
        <v>15</v>
      </c>
      <c r="D17" s="13"/>
      <c r="E17" s="22" t="str">
        <f>IF(AB3="","",AB3)</f>
        <v/>
      </c>
      <c r="F17" s="23" t="str">
        <f>IF(E17="","－",IF(E17&gt;G17,"○",IF(E17&lt;G17,"●","△")))</f>
        <v>－</v>
      </c>
      <c r="G17" s="24" t="str">
        <f>IF(Z3="","",Z3)</f>
        <v/>
      </c>
      <c r="H17" s="22" t="str">
        <f>IF(AB5="","",AB5)</f>
        <v/>
      </c>
      <c r="I17" s="23" t="str">
        <f t="shared" si="8"/>
        <v>－</v>
      </c>
      <c r="J17" s="24" t="str">
        <f>IF(Z5="","",Z5)</f>
        <v/>
      </c>
      <c r="K17" s="22" t="str">
        <f>IF(AB7="","",AB7)</f>
        <v/>
      </c>
      <c r="L17" s="23" t="str">
        <f t="shared" si="8"/>
        <v>－</v>
      </c>
      <c r="M17" s="24" t="str">
        <f>IF(Z7="","",Z7)</f>
        <v/>
      </c>
      <c r="N17" s="22" t="str">
        <f>IF(AB9="","",AB9)</f>
        <v/>
      </c>
      <c r="O17" s="23" t="str">
        <f t="shared" si="8"/>
        <v>－</v>
      </c>
      <c r="P17" s="24" t="str">
        <f>IF(Z9="","",Z9)</f>
        <v/>
      </c>
      <c r="Q17" s="22" t="str">
        <f>IF(AB11="","",AB11)</f>
        <v/>
      </c>
      <c r="R17" s="23" t="str">
        <f t="shared" si="8"/>
        <v>－</v>
      </c>
      <c r="S17" s="24" t="str">
        <f>IF(Z11="","",Z11)</f>
        <v/>
      </c>
      <c r="T17" s="22" t="str">
        <f>IF(AB13="","",AB13)</f>
        <v/>
      </c>
      <c r="U17" s="23" t="str">
        <f>IF(T17="","－",IF(T17&gt;V17,"○",IF(T17&lt;V17,"●","△")))</f>
        <v>－</v>
      </c>
      <c r="V17" s="24" t="str">
        <f>IF(Z13="","",Z13)</f>
        <v/>
      </c>
      <c r="W17" s="22" t="str">
        <f>IF(AB15="","",AB15)</f>
        <v/>
      </c>
      <c r="X17" s="23" t="str">
        <f>IF(W17="","－",IF(W17&gt;Y17,"○",IF(W17&lt;Y17,"●","△")))</f>
        <v>－</v>
      </c>
      <c r="Y17" s="24" t="str">
        <f>IF(Z15="","",Z15)</f>
        <v/>
      </c>
      <c r="Z17" s="121"/>
      <c r="AA17" s="121"/>
      <c r="AB17" s="121"/>
      <c r="AC17" s="118"/>
      <c r="AD17" s="118"/>
      <c r="AE17" s="118"/>
      <c r="AF17" s="118"/>
      <c r="AG17" s="118"/>
      <c r="AH17" s="118"/>
      <c r="AI17" s="118"/>
      <c r="AJ17" s="119"/>
      <c r="AL17" s="116">
        <f>AF17*1000000+AI17*1000+AG17+10</f>
        <v>10</v>
      </c>
    </row>
    <row r="18" spans="2:38" ht="30" hidden="1" customHeight="1">
      <c r="B18" s="2"/>
      <c r="C18" s="120"/>
      <c r="D18" s="3"/>
      <c r="E18" s="26" t="str">
        <f>IF(AB4="","",AB4)</f>
        <v/>
      </c>
      <c r="F18" s="20" t="str">
        <f t="shared" ref="F18" si="10">IF(E18="","－",IF(E18&gt;G18,"○",IF(E18&lt;G18,"●","△")))</f>
        <v>－</v>
      </c>
      <c r="G18" s="27" t="str">
        <f>IF(Z4="","",Z4)</f>
        <v/>
      </c>
      <c r="H18" s="26" t="str">
        <f>IF(AB6="","",AB6)</f>
        <v/>
      </c>
      <c r="I18" s="20" t="str">
        <f t="shared" si="8"/>
        <v>－</v>
      </c>
      <c r="J18" s="27" t="str">
        <f>IF(Z6="","",Z6)</f>
        <v/>
      </c>
      <c r="K18" s="26" t="str">
        <f>IF(AB8="","",AB8)</f>
        <v/>
      </c>
      <c r="L18" s="20" t="str">
        <f t="shared" si="8"/>
        <v>－</v>
      </c>
      <c r="M18" s="27" t="str">
        <f>IF(Z8="","",Z8)</f>
        <v/>
      </c>
      <c r="N18" s="26" t="str">
        <f>IF(AB10="","",AB10)</f>
        <v/>
      </c>
      <c r="O18" s="20" t="str">
        <f t="shared" si="8"/>
        <v>－</v>
      </c>
      <c r="P18" s="27" t="str">
        <f>IF(Z10="","",Z10)</f>
        <v/>
      </c>
      <c r="Q18" s="26" t="str">
        <f>IF(AB12="","",AB12)</f>
        <v/>
      </c>
      <c r="R18" s="20" t="str">
        <f t="shared" si="8"/>
        <v>－</v>
      </c>
      <c r="S18" s="27" t="str">
        <f>IF(Z12="","",Z12)</f>
        <v/>
      </c>
      <c r="T18" s="26" t="str">
        <f>IF(AB14="","",AB14)</f>
        <v/>
      </c>
      <c r="U18" s="20" t="str">
        <f>IF(T18="","－",IF(T18&gt;V18,"○",IF(T18&lt;V18,"●","△")))</f>
        <v>－</v>
      </c>
      <c r="V18" s="27" t="str">
        <f>IF(Z14="","",Z14)</f>
        <v/>
      </c>
      <c r="W18" s="26" t="str">
        <f>IF(AB16="","",AB16)</f>
        <v/>
      </c>
      <c r="X18" s="20" t="str">
        <f>IF(W18="","－",IF(W18&gt;Y18,"○",IF(W18&lt;Y18,"●","△")))</f>
        <v>－</v>
      </c>
      <c r="Y18" s="27" t="str">
        <f>IF(Z16="","",Z16)</f>
        <v/>
      </c>
      <c r="Z18" s="2"/>
      <c r="AA18" s="18"/>
      <c r="AB18" s="3"/>
      <c r="AC18" s="118"/>
      <c r="AD18" s="118"/>
      <c r="AE18" s="118"/>
      <c r="AF18" s="118"/>
      <c r="AG18" s="118"/>
      <c r="AH18" s="118"/>
      <c r="AI18" s="118"/>
      <c r="AJ18" s="119"/>
      <c r="AL18" s="117"/>
    </row>
    <row r="19" spans="2:38">
      <c r="C19" s="18"/>
      <c r="AC19" s="20"/>
      <c r="AD19" s="20"/>
      <c r="AE19" s="20"/>
      <c r="AF19" s="20"/>
      <c r="AG19" s="20"/>
      <c r="AH19" s="20"/>
      <c r="AI19" s="20"/>
      <c r="AJ19" s="20"/>
    </row>
  </sheetData>
  <mergeCells count="98">
    <mergeCell ref="AG1:AI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I3:AI4"/>
    <mergeCell ref="AJ3:AJ4"/>
    <mergeCell ref="C3:C4"/>
    <mergeCell ref="E3:G3"/>
    <mergeCell ref="AC3:AC4"/>
    <mergeCell ref="AD3:AD4"/>
    <mergeCell ref="AL9:AL10"/>
    <mergeCell ref="AJ9:AJ10"/>
    <mergeCell ref="AL3:AL4"/>
    <mergeCell ref="C5:C6"/>
    <mergeCell ref="H5:J5"/>
    <mergeCell ref="AC5:AC6"/>
    <mergeCell ref="AD5:AD6"/>
    <mergeCell ref="AE5:AE6"/>
    <mergeCell ref="AF5:AF6"/>
    <mergeCell ref="AG5:AG6"/>
    <mergeCell ref="AH5:AH6"/>
    <mergeCell ref="AI5:AI6"/>
    <mergeCell ref="AE3:AE4"/>
    <mergeCell ref="AF3:AF4"/>
    <mergeCell ref="AG3:AG4"/>
    <mergeCell ref="AH3:AH4"/>
    <mergeCell ref="AJ5:AJ6"/>
    <mergeCell ref="C7:C8"/>
    <mergeCell ref="K7:M7"/>
    <mergeCell ref="AC7:AC8"/>
    <mergeCell ref="AD7:AD8"/>
    <mergeCell ref="AE7:AE8"/>
    <mergeCell ref="AF7:AF8"/>
    <mergeCell ref="AG7:AG8"/>
    <mergeCell ref="AH7:AH8"/>
    <mergeCell ref="AI7:AI8"/>
    <mergeCell ref="AJ7:AJ8"/>
    <mergeCell ref="AF9:AF10"/>
    <mergeCell ref="AG9:AG10"/>
    <mergeCell ref="AH9:AH10"/>
    <mergeCell ref="AI9:AI10"/>
    <mergeCell ref="C11:C12"/>
    <mergeCell ref="Q11:S11"/>
    <mergeCell ref="AC11:AC12"/>
    <mergeCell ref="AD11:AD12"/>
    <mergeCell ref="AE11:AE12"/>
    <mergeCell ref="AE9:AE10"/>
    <mergeCell ref="C9:C10"/>
    <mergeCell ref="N9:P9"/>
    <mergeCell ref="AC9:AC10"/>
    <mergeCell ref="AD9:AD10"/>
    <mergeCell ref="AF11:AF12"/>
    <mergeCell ref="AG11:AG12"/>
    <mergeCell ref="AH11:AH12"/>
    <mergeCell ref="AI11:AI12"/>
    <mergeCell ref="AJ11:AJ12"/>
    <mergeCell ref="C13:C14"/>
    <mergeCell ref="T13:V13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C15:C16"/>
    <mergeCell ref="W15:Y15"/>
    <mergeCell ref="AC15:AC16"/>
    <mergeCell ref="AD15:AD16"/>
    <mergeCell ref="AE15:AE16"/>
    <mergeCell ref="C17:C18"/>
    <mergeCell ref="Z17:AB17"/>
    <mergeCell ref="AC17:AC18"/>
    <mergeCell ref="AD17:AD18"/>
    <mergeCell ref="AE17:AE18"/>
    <mergeCell ref="AL13:AL14"/>
    <mergeCell ref="AL11:AL12"/>
    <mergeCell ref="AL7:AL8"/>
    <mergeCell ref="AL5:AL6"/>
    <mergeCell ref="AF17:AF18"/>
    <mergeCell ref="AG17:AG18"/>
    <mergeCell ref="AH17:AH18"/>
    <mergeCell ref="AI17:AI18"/>
    <mergeCell ref="AJ17:AJ18"/>
    <mergeCell ref="AL17:AL18"/>
    <mergeCell ref="AG15:AG16"/>
    <mergeCell ref="AH15:AH16"/>
    <mergeCell ref="AI15:AI16"/>
    <mergeCell ref="AJ15:AJ16"/>
    <mergeCell ref="AL15:AL16"/>
    <mergeCell ref="AF15:AF16"/>
  </mergeCells>
  <phoneticPr fontId="1"/>
  <pageMargins left="0.86" right="0.43" top="0.55000000000000004" bottom="0.47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032F1-DC26-45BA-B0C5-DF0C09F4B973}">
  <dimension ref="A1:AG32"/>
  <sheetViews>
    <sheetView topLeftCell="A8" zoomScaleNormal="100" workbookViewId="0">
      <selection activeCell="L20" sqref="L20"/>
    </sheetView>
  </sheetViews>
  <sheetFormatPr defaultRowHeight="13.5"/>
  <cols>
    <col min="1" max="1" width="6.5" style="59" customWidth="1"/>
    <col min="2" max="2" width="2.625" style="60" customWidth="1"/>
    <col min="3" max="3" width="6.5" style="59" customWidth="1"/>
    <col min="4" max="4" width="4" style="59" bestFit="1" customWidth="1"/>
    <col min="5" max="5" width="16" style="59" customWidth="1"/>
    <col min="6" max="6" width="7.625" style="59" customWidth="1"/>
    <col min="7" max="7" width="16.875" style="59" customWidth="1"/>
    <col min="8" max="8" width="17.5" style="59" customWidth="1"/>
    <col min="9" max="9" width="4" style="59" bestFit="1" customWidth="1"/>
    <col min="10" max="10" width="16" style="59" customWidth="1"/>
    <col min="11" max="11" width="7.625" style="59" bestFit="1" customWidth="1"/>
    <col min="12" max="13" width="16" style="59" customWidth="1"/>
    <col min="14" max="18" width="9" style="59"/>
    <col min="19" max="19" width="24.75" style="59" customWidth="1"/>
    <col min="20" max="34" width="9" style="59"/>
    <col min="35" max="35" width="4.5" style="59" customWidth="1"/>
    <col min="36" max="16384" width="9" style="59"/>
  </cols>
  <sheetData>
    <row r="1" spans="1:19" ht="21">
      <c r="A1" s="87" t="s">
        <v>111</v>
      </c>
      <c r="G1" s="86"/>
      <c r="M1" s="85"/>
    </row>
    <row r="2" spans="1:19" s="80" customFormat="1" ht="30" customHeight="1" thickBot="1">
      <c r="C2" s="84" t="s">
        <v>110</v>
      </c>
      <c r="F2" s="83" t="s">
        <v>109</v>
      </c>
      <c r="J2" s="82"/>
      <c r="L2" s="81"/>
    </row>
    <row r="3" spans="1:19" ht="16.5" customHeight="1">
      <c r="A3" s="167" t="s">
        <v>108</v>
      </c>
      <c r="B3" s="168"/>
      <c r="C3" s="168"/>
      <c r="D3" s="168" t="s">
        <v>107</v>
      </c>
      <c r="E3" s="168"/>
      <c r="F3" s="168"/>
      <c r="G3" s="168"/>
      <c r="H3" s="168"/>
      <c r="I3" s="168" t="s">
        <v>106</v>
      </c>
      <c r="J3" s="168"/>
      <c r="K3" s="168"/>
      <c r="L3" s="168"/>
      <c r="M3" s="170"/>
    </row>
    <row r="4" spans="1:19" ht="16.5" customHeight="1">
      <c r="A4" s="137"/>
      <c r="B4" s="169"/>
      <c r="C4" s="169"/>
      <c r="D4" s="169" t="s">
        <v>105</v>
      </c>
      <c r="E4" s="169"/>
      <c r="F4" s="169"/>
      <c r="G4" s="169"/>
      <c r="H4" s="70" t="s">
        <v>104</v>
      </c>
      <c r="I4" s="171" t="s">
        <v>105</v>
      </c>
      <c r="J4" s="172"/>
      <c r="K4" s="172"/>
      <c r="L4" s="173"/>
      <c r="M4" s="79" t="s">
        <v>104</v>
      </c>
    </row>
    <row r="5" spans="1:19" ht="19.5" customHeight="1">
      <c r="A5" s="162">
        <v>0.39583333333333331</v>
      </c>
      <c r="B5" s="139" t="s">
        <v>81</v>
      </c>
      <c r="C5" s="141">
        <v>0.4201388888888889</v>
      </c>
      <c r="D5" s="143">
        <v>1</v>
      </c>
      <c r="E5" s="72" t="s">
        <v>85</v>
      </c>
      <c r="F5" s="166"/>
      <c r="G5" s="72" t="s">
        <v>83</v>
      </c>
      <c r="H5" s="156" t="s">
        <v>76</v>
      </c>
      <c r="I5" s="143">
        <v>1</v>
      </c>
      <c r="J5" s="72" t="s">
        <v>80</v>
      </c>
      <c r="K5" s="159"/>
      <c r="L5" s="72" t="s">
        <v>77</v>
      </c>
      <c r="M5" s="148" t="s">
        <v>76</v>
      </c>
    </row>
    <row r="6" spans="1:19" ht="22.5" customHeight="1">
      <c r="A6" s="163"/>
      <c r="B6" s="164"/>
      <c r="C6" s="165"/>
      <c r="D6" s="158"/>
      <c r="E6" s="71" t="s">
        <v>34</v>
      </c>
      <c r="F6" s="160"/>
      <c r="G6" s="71" t="s">
        <v>33</v>
      </c>
      <c r="H6" s="157"/>
      <c r="I6" s="158"/>
      <c r="J6" s="78" t="s">
        <v>31</v>
      </c>
      <c r="K6" s="160"/>
      <c r="L6" s="71" t="s">
        <v>29</v>
      </c>
      <c r="M6" s="149"/>
      <c r="R6" s="59" t="s">
        <v>103</v>
      </c>
      <c r="S6" s="76" t="s">
        <v>102</v>
      </c>
    </row>
    <row r="7" spans="1:19" ht="19.5" customHeight="1">
      <c r="A7" s="136">
        <v>0.4236111111111111</v>
      </c>
      <c r="B7" s="138" t="s">
        <v>81</v>
      </c>
      <c r="C7" s="140">
        <v>0.44791666666666669</v>
      </c>
      <c r="D7" s="142">
        <v>2</v>
      </c>
      <c r="E7" s="70" t="s">
        <v>84</v>
      </c>
      <c r="F7" s="155"/>
      <c r="G7" s="70" t="s">
        <v>82</v>
      </c>
      <c r="H7" s="144" t="s">
        <v>76</v>
      </c>
      <c r="I7" s="142">
        <v>2</v>
      </c>
      <c r="J7" s="70" t="s">
        <v>79</v>
      </c>
      <c r="K7" s="155"/>
      <c r="L7" s="70" t="s">
        <v>78</v>
      </c>
      <c r="M7" s="161" t="s">
        <v>76</v>
      </c>
      <c r="R7" s="59" t="s">
        <v>101</v>
      </c>
      <c r="S7" s="76" t="s">
        <v>100</v>
      </c>
    </row>
    <row r="8" spans="1:19" ht="22.5" customHeight="1">
      <c r="A8" s="136"/>
      <c r="B8" s="138"/>
      <c r="C8" s="140"/>
      <c r="D8" s="142"/>
      <c r="E8" s="71" t="s">
        <v>89</v>
      </c>
      <c r="F8" s="155"/>
      <c r="G8" s="71" t="s">
        <v>122</v>
      </c>
      <c r="H8" s="146"/>
      <c r="I8" s="142"/>
      <c r="J8" s="71" t="s">
        <v>88</v>
      </c>
      <c r="K8" s="155"/>
      <c r="L8" s="71" t="s">
        <v>24</v>
      </c>
      <c r="M8" s="149"/>
      <c r="P8" s="77"/>
      <c r="R8" s="59" t="s">
        <v>99</v>
      </c>
      <c r="S8" s="76" t="s">
        <v>98</v>
      </c>
    </row>
    <row r="9" spans="1:19" ht="19.5" customHeight="1">
      <c r="A9" s="136">
        <v>0.4513888888888889</v>
      </c>
      <c r="B9" s="138" t="s">
        <v>81</v>
      </c>
      <c r="C9" s="140">
        <v>0.47569444444444442</v>
      </c>
      <c r="D9" s="142">
        <v>3</v>
      </c>
      <c r="E9" s="72" t="s">
        <v>85</v>
      </c>
      <c r="F9" s="155"/>
      <c r="G9" s="72" t="s">
        <v>80</v>
      </c>
      <c r="H9" s="144" t="s">
        <v>76</v>
      </c>
      <c r="I9" s="142">
        <v>3</v>
      </c>
      <c r="J9" s="72" t="s">
        <v>83</v>
      </c>
      <c r="K9" s="155"/>
      <c r="L9" s="70" t="s">
        <v>77</v>
      </c>
      <c r="M9" s="148" t="s">
        <v>76</v>
      </c>
      <c r="R9" s="59" t="s">
        <v>97</v>
      </c>
      <c r="S9" s="76" t="s">
        <v>96</v>
      </c>
    </row>
    <row r="10" spans="1:19" ht="22.5" customHeight="1">
      <c r="A10" s="136"/>
      <c r="B10" s="138"/>
      <c r="C10" s="140"/>
      <c r="D10" s="142"/>
      <c r="E10" s="71" t="s">
        <v>34</v>
      </c>
      <c r="F10" s="155"/>
      <c r="G10" s="71" t="s">
        <v>31</v>
      </c>
      <c r="H10" s="146"/>
      <c r="I10" s="142"/>
      <c r="J10" s="71" t="s">
        <v>33</v>
      </c>
      <c r="K10" s="155"/>
      <c r="L10" s="71" t="s">
        <v>29</v>
      </c>
      <c r="M10" s="149"/>
      <c r="R10" s="59" t="s">
        <v>95</v>
      </c>
      <c r="S10" s="76" t="s">
        <v>94</v>
      </c>
    </row>
    <row r="11" spans="1:19" ht="19.5" customHeight="1">
      <c r="A11" s="136">
        <v>0.47916666666666669</v>
      </c>
      <c r="B11" s="138" t="s">
        <v>81</v>
      </c>
      <c r="C11" s="140">
        <v>0.50347222222222221</v>
      </c>
      <c r="D11" s="142">
        <v>4</v>
      </c>
      <c r="E11" s="70" t="s">
        <v>84</v>
      </c>
      <c r="F11" s="155"/>
      <c r="G11" s="70" t="s">
        <v>79</v>
      </c>
      <c r="H11" s="144" t="s">
        <v>76</v>
      </c>
      <c r="I11" s="142">
        <v>4</v>
      </c>
      <c r="J11" s="70" t="s">
        <v>82</v>
      </c>
      <c r="K11" s="155"/>
      <c r="L11" s="70" t="s">
        <v>78</v>
      </c>
      <c r="M11" s="148" t="s">
        <v>76</v>
      </c>
      <c r="R11" s="59" t="s">
        <v>93</v>
      </c>
      <c r="S11" s="76" t="s">
        <v>92</v>
      </c>
    </row>
    <row r="12" spans="1:19" ht="22.5" customHeight="1">
      <c r="A12" s="136"/>
      <c r="B12" s="138"/>
      <c r="C12" s="140"/>
      <c r="D12" s="142"/>
      <c r="E12" s="71" t="s">
        <v>89</v>
      </c>
      <c r="F12" s="155"/>
      <c r="G12" s="71" t="s">
        <v>88</v>
      </c>
      <c r="H12" s="146"/>
      <c r="I12" s="142"/>
      <c r="J12" s="71" t="s">
        <v>122</v>
      </c>
      <c r="K12" s="155"/>
      <c r="L12" s="71" t="s">
        <v>24</v>
      </c>
      <c r="M12" s="149"/>
      <c r="R12" s="59" t="s">
        <v>91</v>
      </c>
      <c r="S12" s="76" t="s">
        <v>90</v>
      </c>
    </row>
    <row r="13" spans="1:19" ht="19.5" customHeight="1">
      <c r="A13" s="136">
        <v>0.50694444444444442</v>
      </c>
      <c r="B13" s="138" t="s">
        <v>81</v>
      </c>
      <c r="C13" s="140">
        <v>0.53125</v>
      </c>
      <c r="D13" s="142">
        <v>5</v>
      </c>
      <c r="E13" s="72" t="s">
        <v>85</v>
      </c>
      <c r="F13" s="151"/>
      <c r="G13" s="70" t="s">
        <v>77</v>
      </c>
      <c r="H13" s="144" t="s">
        <v>76</v>
      </c>
      <c r="I13" s="142">
        <v>5</v>
      </c>
      <c r="J13" s="72" t="s">
        <v>80</v>
      </c>
      <c r="K13" s="153"/>
      <c r="L13" s="72" t="s">
        <v>83</v>
      </c>
      <c r="M13" s="148" t="s">
        <v>76</v>
      </c>
    </row>
    <row r="14" spans="1:19" ht="22.5" customHeight="1">
      <c r="A14" s="136"/>
      <c r="B14" s="138"/>
      <c r="C14" s="140"/>
      <c r="D14" s="142"/>
      <c r="E14" s="68" t="s">
        <v>34</v>
      </c>
      <c r="F14" s="152"/>
      <c r="G14" s="68" t="s">
        <v>29</v>
      </c>
      <c r="H14" s="146"/>
      <c r="I14" s="142"/>
      <c r="J14" s="68" t="s">
        <v>31</v>
      </c>
      <c r="K14" s="154"/>
      <c r="L14" s="68" t="s">
        <v>33</v>
      </c>
      <c r="M14" s="149"/>
    </row>
    <row r="15" spans="1:19" ht="19.5" customHeight="1">
      <c r="A15" s="136">
        <v>0.53472222222222221</v>
      </c>
      <c r="B15" s="138" t="s">
        <v>81</v>
      </c>
      <c r="C15" s="140">
        <v>0.55902777777777779</v>
      </c>
      <c r="D15" s="142">
        <v>6</v>
      </c>
      <c r="E15" s="70" t="s">
        <v>84</v>
      </c>
      <c r="F15" s="147"/>
      <c r="G15" s="70" t="s">
        <v>78</v>
      </c>
      <c r="H15" s="144" t="s">
        <v>76</v>
      </c>
      <c r="I15" s="142">
        <v>6</v>
      </c>
      <c r="J15" s="70" t="s">
        <v>79</v>
      </c>
      <c r="K15" s="155"/>
      <c r="L15" s="70" t="s">
        <v>82</v>
      </c>
      <c r="M15" s="148" t="s">
        <v>76</v>
      </c>
    </row>
    <row r="16" spans="1:19" ht="22.5" customHeight="1">
      <c r="A16" s="136"/>
      <c r="B16" s="138"/>
      <c r="C16" s="140"/>
      <c r="D16" s="142"/>
      <c r="E16" s="68" t="s">
        <v>89</v>
      </c>
      <c r="F16" s="155"/>
      <c r="G16" s="68" t="s">
        <v>24</v>
      </c>
      <c r="H16" s="146"/>
      <c r="I16" s="142"/>
      <c r="J16" s="68" t="s">
        <v>88</v>
      </c>
      <c r="K16" s="155"/>
      <c r="L16" s="68" t="s">
        <v>122</v>
      </c>
      <c r="M16" s="149"/>
    </row>
    <row r="17" spans="1:33" ht="22.5" customHeight="1">
      <c r="A17" s="75" t="s">
        <v>87</v>
      </c>
      <c r="B17" s="74" t="s">
        <v>81</v>
      </c>
      <c r="C17" s="73">
        <v>0.58680555555555558</v>
      </c>
      <c r="D17" s="133" t="s">
        <v>86</v>
      </c>
      <c r="E17" s="134"/>
      <c r="F17" s="134"/>
      <c r="G17" s="134"/>
      <c r="H17" s="134"/>
      <c r="I17" s="134"/>
      <c r="J17" s="134"/>
      <c r="K17" s="134"/>
      <c r="L17" s="134"/>
      <c r="M17" s="135"/>
    </row>
    <row r="18" spans="1:33" ht="19.5" customHeight="1">
      <c r="A18" s="136">
        <v>0.59027777777777779</v>
      </c>
      <c r="B18" s="138" t="s">
        <v>81</v>
      </c>
      <c r="C18" s="140">
        <v>0.61458333333333337</v>
      </c>
      <c r="D18" s="142">
        <v>7</v>
      </c>
      <c r="E18" s="72" t="s">
        <v>85</v>
      </c>
      <c r="F18" s="151"/>
      <c r="G18" s="70" t="s">
        <v>84</v>
      </c>
      <c r="H18" s="144" t="s">
        <v>76</v>
      </c>
      <c r="I18" s="142">
        <v>7</v>
      </c>
      <c r="J18" s="72" t="s">
        <v>83</v>
      </c>
      <c r="K18" s="147"/>
      <c r="L18" s="70" t="s">
        <v>82</v>
      </c>
      <c r="M18" s="148" t="s">
        <v>76</v>
      </c>
    </row>
    <row r="19" spans="1:33" ht="22.5" customHeight="1">
      <c r="A19" s="137"/>
      <c r="B19" s="138"/>
      <c r="C19" s="140"/>
      <c r="D19" s="142"/>
      <c r="E19" s="68" t="s">
        <v>34</v>
      </c>
      <c r="F19" s="152"/>
      <c r="G19" s="68" t="s">
        <v>27</v>
      </c>
      <c r="H19" s="146"/>
      <c r="I19" s="142"/>
      <c r="J19" s="68" t="s">
        <v>33</v>
      </c>
      <c r="K19" s="147"/>
      <c r="L19" s="68" t="s">
        <v>122</v>
      </c>
      <c r="M19" s="149"/>
    </row>
    <row r="20" spans="1:33" ht="19.5" customHeight="1">
      <c r="A20" s="136">
        <v>0.61805555555555558</v>
      </c>
      <c r="B20" s="138" t="s">
        <v>81</v>
      </c>
      <c r="C20" s="140">
        <v>0.64236111111111105</v>
      </c>
      <c r="D20" s="142">
        <v>8</v>
      </c>
      <c r="E20" s="72" t="s">
        <v>80</v>
      </c>
      <c r="F20" s="71"/>
      <c r="G20" s="70" t="s">
        <v>79</v>
      </c>
      <c r="H20" s="144" t="s">
        <v>76</v>
      </c>
      <c r="I20" s="142">
        <v>8</v>
      </c>
      <c r="J20" s="70" t="s">
        <v>78</v>
      </c>
      <c r="K20" s="71"/>
      <c r="L20" s="70" t="s">
        <v>77</v>
      </c>
      <c r="M20" s="148" t="s">
        <v>76</v>
      </c>
    </row>
    <row r="21" spans="1:33" ht="22.5" customHeight="1">
      <c r="A21" s="137"/>
      <c r="B21" s="139"/>
      <c r="C21" s="141"/>
      <c r="D21" s="143"/>
      <c r="E21" s="66" t="s">
        <v>31</v>
      </c>
      <c r="F21" s="69"/>
      <c r="G21" s="68" t="s">
        <v>26</v>
      </c>
      <c r="H21" s="145"/>
      <c r="I21" s="143"/>
      <c r="J21" s="66" t="s">
        <v>24</v>
      </c>
      <c r="K21" s="67"/>
      <c r="L21" s="66" t="s">
        <v>29</v>
      </c>
      <c r="M21" s="150"/>
    </row>
    <row r="22" spans="1:33" ht="19.5" customHeight="1" thickBot="1">
      <c r="A22" s="65"/>
      <c r="B22" s="64"/>
      <c r="C22" s="63"/>
      <c r="D22" s="130" t="s">
        <v>75</v>
      </c>
      <c r="E22" s="131"/>
      <c r="F22" s="131"/>
      <c r="G22" s="131"/>
      <c r="H22" s="131"/>
      <c r="I22" s="131"/>
      <c r="J22" s="131"/>
      <c r="K22" s="131"/>
      <c r="L22" s="131"/>
      <c r="M22" s="132"/>
    </row>
    <row r="23" spans="1:33">
      <c r="A23" s="62"/>
      <c r="B23" s="59"/>
    </row>
    <row r="24" spans="1:33">
      <c r="A24" s="60"/>
      <c r="B24" s="59"/>
    </row>
    <row r="25" spans="1:33">
      <c r="A25" s="60"/>
      <c r="B25" s="59"/>
    </row>
    <row r="26" spans="1:33">
      <c r="A26" s="60"/>
      <c r="B26" s="59"/>
    </row>
    <row r="27" spans="1:33">
      <c r="A27" s="60"/>
      <c r="B27" s="59"/>
    </row>
    <row r="28" spans="1:33">
      <c r="A28" s="60"/>
      <c r="B28" s="59"/>
      <c r="AG28" s="61"/>
    </row>
    <row r="29" spans="1:33">
      <c r="A29" s="60"/>
      <c r="B29" s="59"/>
    </row>
    <row r="30" spans="1:33">
      <c r="A30" s="60"/>
      <c r="B30" s="59"/>
    </row>
    <row r="31" spans="1:33">
      <c r="A31" s="60"/>
      <c r="B31" s="59"/>
    </row>
    <row r="32" spans="1:33">
      <c r="A32" s="60"/>
      <c r="B32" s="59"/>
    </row>
  </sheetData>
  <mergeCells count="77">
    <mergeCell ref="A3:C4"/>
    <mergeCell ref="D3:H3"/>
    <mergeCell ref="I3:M3"/>
    <mergeCell ref="D4:G4"/>
    <mergeCell ref="I4:L4"/>
    <mergeCell ref="M5:M6"/>
    <mergeCell ref="A7:A8"/>
    <mergeCell ref="B7:B8"/>
    <mergeCell ref="C7:C8"/>
    <mergeCell ref="D7:D8"/>
    <mergeCell ref="F7:F8"/>
    <mergeCell ref="H7:H8"/>
    <mergeCell ref="I7:I8"/>
    <mergeCell ref="K7:K8"/>
    <mergeCell ref="M7:M8"/>
    <mergeCell ref="A5:A6"/>
    <mergeCell ref="B5:B6"/>
    <mergeCell ref="C5:C6"/>
    <mergeCell ref="D5:D6"/>
    <mergeCell ref="F5:F6"/>
    <mergeCell ref="D9:D10"/>
    <mergeCell ref="F9:F10"/>
    <mergeCell ref="H5:H6"/>
    <mergeCell ref="I5:I6"/>
    <mergeCell ref="K5:K6"/>
    <mergeCell ref="H9:H10"/>
    <mergeCell ref="I9:I10"/>
    <mergeCell ref="K9:K10"/>
    <mergeCell ref="M9:M10"/>
    <mergeCell ref="A11:A12"/>
    <mergeCell ref="B11:B12"/>
    <mergeCell ref="C11:C12"/>
    <mergeCell ref="D11:D12"/>
    <mergeCell ref="F11:F12"/>
    <mergeCell ref="H11:H12"/>
    <mergeCell ref="I11:I12"/>
    <mergeCell ref="K11:K12"/>
    <mergeCell ref="M11:M12"/>
    <mergeCell ref="A9:A10"/>
    <mergeCell ref="B9:B10"/>
    <mergeCell ref="C9:C10"/>
    <mergeCell ref="M13:M14"/>
    <mergeCell ref="A15:A16"/>
    <mergeCell ref="B15:B16"/>
    <mergeCell ref="C15:C16"/>
    <mergeCell ref="D15:D16"/>
    <mergeCell ref="F15:F16"/>
    <mergeCell ref="H15:H16"/>
    <mergeCell ref="I15:I16"/>
    <mergeCell ref="K15:K16"/>
    <mergeCell ref="M15:M16"/>
    <mergeCell ref="A13:A14"/>
    <mergeCell ref="B13:B14"/>
    <mergeCell ref="C13:C14"/>
    <mergeCell ref="D13:D14"/>
    <mergeCell ref="F13:F14"/>
    <mergeCell ref="D18:D19"/>
    <mergeCell ref="F18:F19"/>
    <mergeCell ref="H13:H14"/>
    <mergeCell ref="I13:I14"/>
    <mergeCell ref="K13:K14"/>
    <mergeCell ref="D22:M22"/>
    <mergeCell ref="D17:M17"/>
    <mergeCell ref="A20:A21"/>
    <mergeCell ref="B20:B21"/>
    <mergeCell ref="C20:C21"/>
    <mergeCell ref="D20:D21"/>
    <mergeCell ref="H20:H21"/>
    <mergeCell ref="I20:I21"/>
    <mergeCell ref="H18:H19"/>
    <mergeCell ref="I18:I19"/>
    <mergeCell ref="K18:K19"/>
    <mergeCell ref="M18:M19"/>
    <mergeCell ref="M20:M21"/>
    <mergeCell ref="A18:A19"/>
    <mergeCell ref="B18:B19"/>
    <mergeCell ref="C18:C19"/>
  </mergeCells>
  <phoneticPr fontId="1"/>
  <pageMargins left="0.53" right="0.25" top="0.34" bottom="0.35" header="0.21" footer="0.24"/>
  <pageSetup paperSize="9" orientation="landscape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EC52F-504B-4136-A079-949F3A9B7574}">
  <dimension ref="A1:AG29"/>
  <sheetViews>
    <sheetView topLeftCell="A6" zoomScaleNormal="100" workbookViewId="0">
      <selection activeCell="D19" sqref="D19:M19"/>
    </sheetView>
  </sheetViews>
  <sheetFormatPr defaultRowHeight="13.5"/>
  <cols>
    <col min="1" max="1" width="6.5" style="59" customWidth="1"/>
    <col min="2" max="2" width="2.625" style="60" customWidth="1"/>
    <col min="3" max="3" width="6.5" style="59" customWidth="1"/>
    <col min="4" max="4" width="4" style="59" bestFit="1" customWidth="1"/>
    <col min="5" max="5" width="16" style="59" customWidth="1"/>
    <col min="6" max="6" width="7.625" style="59" customWidth="1"/>
    <col min="7" max="7" width="16.875" style="59" customWidth="1"/>
    <col min="8" max="8" width="17.5" style="59" customWidth="1"/>
    <col min="9" max="9" width="4" style="59" bestFit="1" customWidth="1"/>
    <col min="10" max="10" width="16" style="59" customWidth="1"/>
    <col min="11" max="11" width="7.625" style="59" bestFit="1" customWidth="1"/>
    <col min="12" max="13" width="16" style="59" customWidth="1"/>
    <col min="14" max="18" width="9" style="59"/>
    <col min="19" max="19" width="24.75" style="59" customWidth="1"/>
    <col min="20" max="34" width="9" style="59"/>
    <col min="35" max="35" width="4.5" style="59" customWidth="1"/>
    <col min="36" max="16384" width="9" style="59"/>
  </cols>
  <sheetData>
    <row r="1" spans="1:19" ht="21">
      <c r="A1" s="87" t="s">
        <v>111</v>
      </c>
      <c r="G1" s="86"/>
      <c r="M1" s="85"/>
    </row>
    <row r="2" spans="1:19" s="80" customFormat="1" ht="30" customHeight="1" thickBot="1">
      <c r="C2" s="84" t="s">
        <v>115</v>
      </c>
      <c r="F2" s="83" t="s">
        <v>109</v>
      </c>
      <c r="J2" s="82"/>
      <c r="L2" s="81"/>
    </row>
    <row r="3" spans="1:19" ht="16.5" customHeight="1">
      <c r="A3" s="167" t="s">
        <v>108</v>
      </c>
      <c r="B3" s="168"/>
      <c r="C3" s="168"/>
      <c r="D3" s="168" t="s">
        <v>107</v>
      </c>
      <c r="E3" s="168"/>
      <c r="F3" s="168"/>
      <c r="G3" s="168"/>
      <c r="H3" s="168"/>
      <c r="I3" s="168" t="s">
        <v>106</v>
      </c>
      <c r="J3" s="168"/>
      <c r="K3" s="168"/>
      <c r="L3" s="168"/>
      <c r="M3" s="170"/>
    </row>
    <row r="4" spans="1:19" ht="16.5" customHeight="1">
      <c r="A4" s="137"/>
      <c r="B4" s="169"/>
      <c r="C4" s="169"/>
      <c r="D4" s="169" t="s">
        <v>105</v>
      </c>
      <c r="E4" s="169"/>
      <c r="F4" s="169"/>
      <c r="G4" s="169"/>
      <c r="H4" s="70" t="s">
        <v>104</v>
      </c>
      <c r="I4" s="171" t="s">
        <v>105</v>
      </c>
      <c r="J4" s="172"/>
      <c r="K4" s="172"/>
      <c r="L4" s="173"/>
      <c r="M4" s="79" t="s">
        <v>104</v>
      </c>
    </row>
    <row r="5" spans="1:19" ht="19.5" customHeight="1">
      <c r="A5" s="162">
        <v>0.41666666666666669</v>
      </c>
      <c r="B5" s="139" t="s">
        <v>81</v>
      </c>
      <c r="C5" s="141">
        <v>0.44097222222222227</v>
      </c>
      <c r="D5" s="143">
        <v>9</v>
      </c>
      <c r="E5" s="70" t="s">
        <v>85</v>
      </c>
      <c r="F5" s="159"/>
      <c r="G5" s="70" t="s">
        <v>78</v>
      </c>
      <c r="H5" s="156" t="s">
        <v>76</v>
      </c>
      <c r="I5" s="143">
        <v>9</v>
      </c>
      <c r="J5" s="70" t="s">
        <v>83</v>
      </c>
      <c r="K5" s="159"/>
      <c r="L5" s="70" t="s">
        <v>79</v>
      </c>
      <c r="M5" s="148" t="s">
        <v>76</v>
      </c>
    </row>
    <row r="6" spans="1:19" ht="22.5" customHeight="1">
      <c r="A6" s="163"/>
      <c r="B6" s="164"/>
      <c r="C6" s="165"/>
      <c r="D6" s="158"/>
      <c r="E6" s="71" t="s">
        <v>34</v>
      </c>
      <c r="F6" s="160"/>
      <c r="G6" s="71" t="s">
        <v>24</v>
      </c>
      <c r="H6" s="157"/>
      <c r="I6" s="158"/>
      <c r="J6" s="78" t="s">
        <v>33</v>
      </c>
      <c r="K6" s="160"/>
      <c r="L6" s="71" t="s">
        <v>26</v>
      </c>
      <c r="M6" s="149"/>
      <c r="R6" s="59" t="s">
        <v>103</v>
      </c>
      <c r="S6" s="76" t="s">
        <v>102</v>
      </c>
    </row>
    <row r="7" spans="1:19" ht="19.5" customHeight="1">
      <c r="A7" s="136">
        <v>0.44444444444444442</v>
      </c>
      <c r="B7" s="138" t="s">
        <v>81</v>
      </c>
      <c r="C7" s="140">
        <v>0.46875</v>
      </c>
      <c r="D7" s="142">
        <v>10</v>
      </c>
      <c r="E7" s="70" t="s">
        <v>80</v>
      </c>
      <c r="F7" s="155"/>
      <c r="G7" s="70" t="s">
        <v>84</v>
      </c>
      <c r="H7" s="144" t="s">
        <v>76</v>
      </c>
      <c r="I7" s="142">
        <v>10</v>
      </c>
      <c r="J7" s="70" t="s">
        <v>77</v>
      </c>
      <c r="K7" s="155"/>
      <c r="L7" s="70" t="s">
        <v>82</v>
      </c>
      <c r="M7" s="161" t="s">
        <v>76</v>
      </c>
      <c r="R7" s="59" t="s">
        <v>101</v>
      </c>
      <c r="S7" s="76" t="s">
        <v>100</v>
      </c>
    </row>
    <row r="8" spans="1:19" ht="22.5" customHeight="1">
      <c r="A8" s="136"/>
      <c r="B8" s="138"/>
      <c r="C8" s="140"/>
      <c r="D8" s="142"/>
      <c r="E8" s="71" t="s">
        <v>31</v>
      </c>
      <c r="F8" s="155"/>
      <c r="G8" s="71" t="s">
        <v>27</v>
      </c>
      <c r="H8" s="146"/>
      <c r="I8" s="142"/>
      <c r="J8" s="71" t="s">
        <v>29</v>
      </c>
      <c r="K8" s="155"/>
      <c r="L8" s="71" t="s">
        <v>122</v>
      </c>
      <c r="M8" s="149"/>
      <c r="P8" s="77"/>
      <c r="R8" s="59" t="s">
        <v>99</v>
      </c>
      <c r="S8" s="76" t="s">
        <v>98</v>
      </c>
    </row>
    <row r="9" spans="1:19" ht="22.5" customHeight="1">
      <c r="A9" s="75">
        <v>0.47222222222222227</v>
      </c>
      <c r="B9" s="74" t="s">
        <v>81</v>
      </c>
      <c r="C9" s="73">
        <v>0.49652777777777773</v>
      </c>
      <c r="D9" s="133" t="s">
        <v>86</v>
      </c>
      <c r="E9" s="134"/>
      <c r="F9" s="134"/>
      <c r="G9" s="134"/>
      <c r="H9" s="134"/>
      <c r="I9" s="134"/>
      <c r="J9" s="134"/>
      <c r="K9" s="134"/>
      <c r="L9" s="134"/>
      <c r="M9" s="135"/>
      <c r="P9" s="77"/>
      <c r="R9" s="59" t="s">
        <v>114</v>
      </c>
      <c r="S9" s="76" t="s">
        <v>113</v>
      </c>
    </row>
    <row r="10" spans="1:19" ht="19.5" customHeight="1">
      <c r="A10" s="136">
        <v>0.5</v>
      </c>
      <c r="B10" s="138" t="s">
        <v>81</v>
      </c>
      <c r="C10" s="140">
        <v>0.52430555555555558</v>
      </c>
      <c r="D10" s="142">
        <v>11</v>
      </c>
      <c r="E10" s="70" t="s">
        <v>85</v>
      </c>
      <c r="F10" s="155"/>
      <c r="G10" s="70" t="s">
        <v>82</v>
      </c>
      <c r="H10" s="144" t="s">
        <v>76</v>
      </c>
      <c r="I10" s="142">
        <v>11</v>
      </c>
      <c r="J10" s="70" t="s">
        <v>84</v>
      </c>
      <c r="K10" s="155"/>
      <c r="L10" s="70" t="s">
        <v>83</v>
      </c>
      <c r="M10" s="148" t="s">
        <v>76</v>
      </c>
      <c r="R10" s="59" t="s">
        <v>97</v>
      </c>
      <c r="S10" s="76" t="s">
        <v>96</v>
      </c>
    </row>
    <row r="11" spans="1:19" ht="22.5" customHeight="1">
      <c r="A11" s="136"/>
      <c r="B11" s="138"/>
      <c r="C11" s="140"/>
      <c r="D11" s="142"/>
      <c r="E11" s="71" t="s">
        <v>34</v>
      </c>
      <c r="F11" s="155"/>
      <c r="G11" s="71" t="s">
        <v>122</v>
      </c>
      <c r="H11" s="146"/>
      <c r="I11" s="142"/>
      <c r="J11" s="71" t="s">
        <v>27</v>
      </c>
      <c r="K11" s="155"/>
      <c r="L11" s="71" t="s">
        <v>33</v>
      </c>
      <c r="M11" s="149"/>
      <c r="R11" s="59" t="s">
        <v>95</v>
      </c>
      <c r="S11" s="76" t="s">
        <v>94</v>
      </c>
    </row>
    <row r="12" spans="1:19" ht="19.5" customHeight="1">
      <c r="A12" s="136">
        <v>0.52777777777777779</v>
      </c>
      <c r="B12" s="138" t="s">
        <v>81</v>
      </c>
      <c r="C12" s="140">
        <v>0.55902777777777779</v>
      </c>
      <c r="D12" s="142">
        <v>12</v>
      </c>
      <c r="E12" s="70" t="s">
        <v>80</v>
      </c>
      <c r="F12" s="155"/>
      <c r="G12" s="70" t="s">
        <v>78</v>
      </c>
      <c r="H12" s="144" t="s">
        <v>76</v>
      </c>
      <c r="I12" s="142">
        <v>12</v>
      </c>
      <c r="J12" s="70" t="s">
        <v>77</v>
      </c>
      <c r="K12" s="155"/>
      <c r="L12" s="70" t="s">
        <v>79</v>
      </c>
      <c r="M12" s="148" t="s">
        <v>76</v>
      </c>
      <c r="R12" s="59" t="s">
        <v>93</v>
      </c>
      <c r="S12" s="76" t="s">
        <v>92</v>
      </c>
    </row>
    <row r="13" spans="1:19" ht="22.5" customHeight="1">
      <c r="A13" s="136"/>
      <c r="B13" s="138"/>
      <c r="C13" s="140"/>
      <c r="D13" s="142"/>
      <c r="E13" s="71" t="s">
        <v>31</v>
      </c>
      <c r="F13" s="155"/>
      <c r="G13" s="71" t="s">
        <v>24</v>
      </c>
      <c r="H13" s="146"/>
      <c r="I13" s="142"/>
      <c r="J13" s="71" t="s">
        <v>29</v>
      </c>
      <c r="K13" s="155"/>
      <c r="L13" s="71" t="s">
        <v>26</v>
      </c>
      <c r="M13" s="149"/>
      <c r="R13" s="59" t="s">
        <v>91</v>
      </c>
      <c r="S13" s="76" t="s">
        <v>90</v>
      </c>
    </row>
    <row r="14" spans="1:19" ht="22.5" customHeight="1">
      <c r="A14" s="75">
        <v>0.55555555555555558</v>
      </c>
      <c r="B14" s="74" t="s">
        <v>81</v>
      </c>
      <c r="C14" s="73">
        <v>0.57986111111111105</v>
      </c>
      <c r="D14" s="133" t="s">
        <v>86</v>
      </c>
      <c r="E14" s="134"/>
      <c r="F14" s="134"/>
      <c r="G14" s="134"/>
      <c r="H14" s="134"/>
      <c r="I14" s="134"/>
      <c r="J14" s="134"/>
      <c r="K14" s="134"/>
      <c r="L14" s="134"/>
      <c r="M14" s="135"/>
    </row>
    <row r="15" spans="1:19" ht="19.5" customHeight="1">
      <c r="A15" s="136">
        <v>0.58333333333333337</v>
      </c>
      <c r="B15" s="138" t="s">
        <v>81</v>
      </c>
      <c r="C15" s="140">
        <v>0.60763888888888895</v>
      </c>
      <c r="D15" s="142">
        <v>13</v>
      </c>
      <c r="E15" s="70" t="s">
        <v>85</v>
      </c>
      <c r="F15" s="151"/>
      <c r="G15" s="70" t="s">
        <v>79</v>
      </c>
      <c r="H15" s="144" t="s">
        <v>76</v>
      </c>
      <c r="I15" s="142">
        <v>13</v>
      </c>
      <c r="J15" s="70" t="s">
        <v>83</v>
      </c>
      <c r="K15" s="153"/>
      <c r="L15" s="70" t="s">
        <v>78</v>
      </c>
      <c r="M15" s="148" t="s">
        <v>76</v>
      </c>
    </row>
    <row r="16" spans="1:19" ht="22.5" customHeight="1">
      <c r="A16" s="136"/>
      <c r="B16" s="138"/>
      <c r="C16" s="140"/>
      <c r="D16" s="142"/>
      <c r="E16" s="68" t="s">
        <v>34</v>
      </c>
      <c r="F16" s="152"/>
      <c r="G16" s="68" t="s">
        <v>26</v>
      </c>
      <c r="H16" s="146"/>
      <c r="I16" s="142"/>
      <c r="J16" s="68" t="s">
        <v>33</v>
      </c>
      <c r="K16" s="154"/>
      <c r="L16" s="68" t="s">
        <v>24</v>
      </c>
      <c r="M16" s="149"/>
    </row>
    <row r="17" spans="1:33" ht="19.5" customHeight="1">
      <c r="A17" s="136">
        <v>0.61111111111111105</v>
      </c>
      <c r="B17" s="138" t="s">
        <v>81</v>
      </c>
      <c r="C17" s="140">
        <v>0.63541666666666663</v>
      </c>
      <c r="D17" s="142">
        <v>14</v>
      </c>
      <c r="E17" s="70" t="s">
        <v>80</v>
      </c>
      <c r="F17" s="147"/>
      <c r="G17" s="70" t="s">
        <v>82</v>
      </c>
      <c r="H17" s="144" t="s">
        <v>76</v>
      </c>
      <c r="I17" s="142">
        <v>14</v>
      </c>
      <c r="J17" s="70" t="s">
        <v>77</v>
      </c>
      <c r="K17" s="155"/>
      <c r="L17" s="70" t="s">
        <v>84</v>
      </c>
      <c r="M17" s="148" t="s">
        <v>76</v>
      </c>
    </row>
    <row r="18" spans="1:33" ht="22.5" customHeight="1">
      <c r="A18" s="136"/>
      <c r="B18" s="138"/>
      <c r="C18" s="140"/>
      <c r="D18" s="142"/>
      <c r="E18" s="68" t="s">
        <v>31</v>
      </c>
      <c r="F18" s="155"/>
      <c r="G18" s="68" t="s">
        <v>122</v>
      </c>
      <c r="H18" s="146"/>
      <c r="I18" s="142"/>
      <c r="J18" s="68" t="s">
        <v>29</v>
      </c>
      <c r="K18" s="155"/>
      <c r="L18" s="68" t="s">
        <v>27</v>
      </c>
      <c r="M18" s="149"/>
    </row>
    <row r="19" spans="1:33" ht="19.5" customHeight="1" thickBot="1">
      <c r="A19" s="65">
        <v>0.64236111111111105</v>
      </c>
      <c r="B19" s="64" t="s">
        <v>81</v>
      </c>
      <c r="C19" s="63"/>
      <c r="D19" s="130" t="s">
        <v>112</v>
      </c>
      <c r="E19" s="131"/>
      <c r="F19" s="131"/>
      <c r="G19" s="131"/>
      <c r="H19" s="131"/>
      <c r="I19" s="131"/>
      <c r="J19" s="131"/>
      <c r="K19" s="131"/>
      <c r="L19" s="131"/>
      <c r="M19" s="132"/>
    </row>
    <row r="20" spans="1:33">
      <c r="A20" s="62"/>
      <c r="B20" s="59"/>
    </row>
    <row r="21" spans="1:33">
      <c r="A21" s="60"/>
      <c r="B21" s="59"/>
    </row>
    <row r="22" spans="1:33">
      <c r="A22" s="60"/>
      <c r="B22" s="59"/>
    </row>
    <row r="23" spans="1:33">
      <c r="A23" s="60"/>
      <c r="B23" s="59"/>
    </row>
    <row r="24" spans="1:33">
      <c r="A24" s="60"/>
      <c r="B24" s="59"/>
    </row>
    <row r="25" spans="1:33">
      <c r="A25" s="60"/>
      <c r="B25" s="59"/>
      <c r="AG25" s="61"/>
    </row>
    <row r="26" spans="1:33">
      <c r="A26" s="60"/>
      <c r="B26" s="59"/>
    </row>
    <row r="27" spans="1:33">
      <c r="A27" s="60"/>
      <c r="B27" s="59"/>
    </row>
    <row r="28" spans="1:33">
      <c r="A28" s="60"/>
      <c r="B28" s="59"/>
    </row>
    <row r="29" spans="1:33">
      <c r="A29" s="60"/>
      <c r="B29" s="59"/>
    </row>
  </sheetData>
  <mergeCells count="62">
    <mergeCell ref="B10:B11"/>
    <mergeCell ref="C10:C11"/>
    <mergeCell ref="M15:M16"/>
    <mergeCell ref="M17:M18"/>
    <mergeCell ref="A5:A6"/>
    <mergeCell ref="M5:M6"/>
    <mergeCell ref="H5:H6"/>
    <mergeCell ref="M7:M8"/>
    <mergeCell ref="M10:M11"/>
    <mergeCell ref="H10:H11"/>
    <mergeCell ref="H7:H8"/>
    <mergeCell ref="I10:I11"/>
    <mergeCell ref="D10:D11"/>
    <mergeCell ref="B5:B6"/>
    <mergeCell ref="A10:A11"/>
    <mergeCell ref="A12:A13"/>
    <mergeCell ref="D15:D16"/>
    <mergeCell ref="D4:G4"/>
    <mergeCell ref="F10:F11"/>
    <mergeCell ref="A15:A16"/>
    <mergeCell ref="A17:A18"/>
    <mergeCell ref="C15:C16"/>
    <mergeCell ref="C17:C18"/>
    <mergeCell ref="B15:B16"/>
    <mergeCell ref="B17:B18"/>
    <mergeCell ref="F15:F16"/>
    <mergeCell ref="C7:C8"/>
    <mergeCell ref="D12:D13"/>
    <mergeCell ref="B12:B13"/>
    <mergeCell ref="D7:D8"/>
    <mergeCell ref="D14:M14"/>
    <mergeCell ref="H12:H13"/>
    <mergeCell ref="C12:C13"/>
    <mergeCell ref="I15:I16"/>
    <mergeCell ref="M12:M13"/>
    <mergeCell ref="H15:H16"/>
    <mergeCell ref="D19:M19"/>
    <mergeCell ref="K12:K13"/>
    <mergeCell ref="I12:I13"/>
    <mergeCell ref="F12:F13"/>
    <mergeCell ref="D17:D18"/>
    <mergeCell ref="F17:F18"/>
    <mergeCell ref="H17:H18"/>
    <mergeCell ref="I17:I18"/>
    <mergeCell ref="K15:K16"/>
    <mergeCell ref="K17:K18"/>
    <mergeCell ref="A3:C4"/>
    <mergeCell ref="K10:K11"/>
    <mergeCell ref="K7:K8"/>
    <mergeCell ref="D3:H3"/>
    <mergeCell ref="C5:C6"/>
    <mergeCell ref="F7:F8"/>
    <mergeCell ref="I7:I8"/>
    <mergeCell ref="D5:D6"/>
    <mergeCell ref="B7:B8"/>
    <mergeCell ref="A7:A8"/>
    <mergeCell ref="I3:M3"/>
    <mergeCell ref="D9:M9"/>
    <mergeCell ref="I5:I6"/>
    <mergeCell ref="F5:F6"/>
    <mergeCell ref="I4:L4"/>
    <mergeCell ref="K5:K6"/>
  </mergeCells>
  <phoneticPr fontId="1"/>
  <pageMargins left="0.53" right="0.25" top="0.34" bottom="0.35" header="0.21" footer="0.24"/>
  <pageSetup paperSize="9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表紙</vt:lpstr>
      <vt:lpstr>大会要項</vt:lpstr>
      <vt:lpstr>総当たり表</vt:lpstr>
      <vt:lpstr>３・２５</vt:lpstr>
      <vt:lpstr>３・２６</vt:lpstr>
    </vt:vector>
  </TitlesOfParts>
  <Company>大阪ガス株式会社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中江　　　敏行</dc:creator>
  <cp:lastModifiedBy>岸本由樹実</cp:lastModifiedBy>
  <cp:lastPrinted>2023-02-24T10:32:38Z</cp:lastPrinted>
  <dcterms:created xsi:type="dcterms:W3CDTF">2015-01-20T05:52:16Z</dcterms:created>
  <dcterms:modified xsi:type="dcterms:W3CDTF">2023-03-07T22:04:05Z</dcterms:modified>
</cp:coreProperties>
</file>