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259482DB-A6CC-8C44-AB74-0685164DFD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3" r:id="rId1"/>
    <sheet name="大会要項" sheetId="22" r:id="rId2"/>
    <sheet name="ﾀｲﾑｽｹｼﾞｭｰﾙ" sheetId="14" r:id="rId3"/>
    <sheet name="予選リーグ表" sheetId="16" r:id="rId4"/>
    <sheet name="決勝リーグ表" sheetId="19" r:id="rId5"/>
    <sheet name="グランド配置図" sheetId="25" r:id="rId6"/>
    <sheet name="組合せデータ" sheetId="4" r:id="rId7"/>
  </sheets>
  <definedNames>
    <definedName name="HTML_CodePage" hidden="1">932</definedName>
    <definedName name="HTML_Control" localSheetId="5" hidden="1">{"'日程表'!$B$2:$P$36"}</definedName>
    <definedName name="HTML_Control" localSheetId="2" hidden="1">{"'日程表'!$B$2:$P$36"}</definedName>
    <definedName name="HTML_Control" localSheetId="4" hidden="1">{"'日程表'!$B$2:$P$36"}</definedName>
    <definedName name="HTML_Control" localSheetId="1" hidden="1">{"'日程表'!$B$2:$P$36"}</definedName>
    <definedName name="HTML_Control" localSheetId="0" hidden="1">{"'日程表'!$B$2:$P$36"}</definedName>
    <definedName name="HTML_Control" localSheetId="3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4" l="1"/>
  <c r="B4" i="14"/>
  <c r="E4" i="14"/>
  <c r="K4" i="14"/>
  <c r="B19" i="14"/>
  <c r="B21" i="14"/>
  <c r="E21" i="14"/>
  <c r="B2" i="19"/>
  <c r="B3" i="19"/>
  <c r="D3" i="19"/>
  <c r="B6" i="19"/>
  <c r="D5" i="19"/>
  <c r="G6" i="19"/>
  <c r="I6" i="19"/>
  <c r="D7" i="19"/>
  <c r="J6" i="19"/>
  <c r="L6" i="19"/>
  <c r="D8" i="19"/>
  <c r="M6" i="19"/>
  <c r="O6" i="19"/>
  <c r="D9" i="19"/>
  <c r="B7" i="19"/>
  <c r="G5" i="19"/>
  <c r="E7" i="19"/>
  <c r="J7" i="19"/>
  <c r="L7" i="19"/>
  <c r="G8" i="19"/>
  <c r="M7" i="19"/>
  <c r="N7" i="19"/>
  <c r="O7" i="19"/>
  <c r="B8" i="19"/>
  <c r="J5" i="19"/>
  <c r="E8" i="19"/>
  <c r="H8" i="19"/>
  <c r="M8" i="19"/>
  <c r="O8" i="19"/>
  <c r="J9" i="19"/>
  <c r="B9" i="19"/>
  <c r="M5" i="19"/>
  <c r="E9" i="19"/>
  <c r="G9" i="19"/>
  <c r="H9" i="19"/>
  <c r="I9" i="19"/>
  <c r="K9" i="19"/>
  <c r="B12" i="19"/>
  <c r="D11" i="19"/>
  <c r="G12" i="19"/>
  <c r="I12" i="19"/>
  <c r="D13" i="19"/>
  <c r="J12" i="19"/>
  <c r="L12" i="19"/>
  <c r="D14" i="19"/>
  <c r="M12" i="19"/>
  <c r="O12" i="19"/>
  <c r="D15" i="19"/>
  <c r="B13" i="19"/>
  <c r="G11" i="19"/>
  <c r="E13" i="19"/>
  <c r="J13" i="19"/>
  <c r="L13" i="19"/>
  <c r="G14" i="19"/>
  <c r="M13" i="19"/>
  <c r="N13" i="19"/>
  <c r="O13" i="19"/>
  <c r="B14" i="19"/>
  <c r="J11" i="19"/>
  <c r="E14" i="19"/>
  <c r="H14" i="19"/>
  <c r="M14" i="19"/>
  <c r="O14" i="19"/>
  <c r="J15" i="19"/>
  <c r="B15" i="19"/>
  <c r="M11" i="19"/>
  <c r="E15" i="19"/>
  <c r="G15" i="19"/>
  <c r="H15" i="19"/>
  <c r="I15" i="19"/>
  <c r="K15" i="19"/>
  <c r="B18" i="19"/>
  <c r="D17" i="19"/>
  <c r="G18" i="19"/>
  <c r="I18" i="19"/>
  <c r="D19" i="19"/>
  <c r="E19" i="19"/>
  <c r="J18" i="19"/>
  <c r="L18" i="19"/>
  <c r="D20" i="19"/>
  <c r="M18" i="19"/>
  <c r="O18" i="19"/>
  <c r="D21" i="19"/>
  <c r="B19" i="19"/>
  <c r="G17" i="19"/>
  <c r="J19" i="19"/>
  <c r="L19" i="19"/>
  <c r="G20" i="19"/>
  <c r="M19" i="19"/>
  <c r="N19" i="19"/>
  <c r="O19" i="19"/>
  <c r="B20" i="19"/>
  <c r="J17" i="19"/>
  <c r="E20" i="19"/>
  <c r="H20" i="19"/>
  <c r="M20" i="19"/>
  <c r="O20" i="19"/>
  <c r="J21" i="19"/>
  <c r="B21" i="19"/>
  <c r="M17" i="19"/>
  <c r="E21" i="19"/>
  <c r="G21" i="19"/>
  <c r="H21" i="19"/>
  <c r="I21" i="19"/>
  <c r="K21" i="19"/>
  <c r="D28" i="4"/>
  <c r="E28" i="4"/>
  <c r="F28" i="4"/>
  <c r="H8" i="14"/>
  <c r="G28" i="4"/>
  <c r="K8" i="14"/>
  <c r="H28" i="4"/>
  <c r="O8" i="14"/>
  <c r="I28" i="4"/>
  <c r="D29" i="4"/>
  <c r="E29" i="4"/>
  <c r="D9" i="14"/>
  <c r="F29" i="4"/>
  <c r="H9" i="14"/>
  <c r="G29" i="4"/>
  <c r="K9" i="14"/>
  <c r="H29" i="4"/>
  <c r="O9" i="14"/>
  <c r="I29" i="4"/>
  <c r="D30" i="4"/>
  <c r="E30" i="4"/>
  <c r="D10" i="14"/>
  <c r="F30" i="4"/>
  <c r="H10" i="14"/>
  <c r="G30" i="4"/>
  <c r="K10" i="14"/>
  <c r="H30" i="4"/>
  <c r="O10" i="14"/>
  <c r="I30" i="4"/>
  <c r="D31" i="4"/>
  <c r="E31" i="4"/>
  <c r="D11" i="14"/>
  <c r="F31" i="4"/>
  <c r="H11" i="14"/>
  <c r="G31" i="4"/>
  <c r="K11" i="14"/>
  <c r="H31" i="4"/>
  <c r="O11" i="14"/>
  <c r="I31" i="4"/>
  <c r="D32" i="4"/>
  <c r="E32" i="4"/>
  <c r="D12" i="14"/>
  <c r="F32" i="4"/>
  <c r="H12" i="14"/>
  <c r="G32" i="4"/>
  <c r="K12" i="14"/>
  <c r="H32" i="4"/>
  <c r="O12" i="14"/>
  <c r="I32" i="4"/>
  <c r="D33" i="4"/>
  <c r="E33" i="4"/>
  <c r="D13" i="14"/>
  <c r="F33" i="4"/>
  <c r="H13" i="14"/>
  <c r="G33" i="4"/>
  <c r="K13" i="14"/>
  <c r="H33" i="4"/>
  <c r="O13" i="14"/>
  <c r="I33" i="4"/>
  <c r="D34" i="4"/>
  <c r="E34" i="4"/>
  <c r="D14" i="14"/>
  <c r="F34" i="4"/>
  <c r="H14" i="14"/>
  <c r="G34" i="4"/>
  <c r="K14" i="14"/>
  <c r="H34" i="4"/>
  <c r="O14" i="14"/>
  <c r="I34" i="4"/>
  <c r="D35" i="4"/>
  <c r="E35" i="4"/>
  <c r="D15" i="14"/>
  <c r="F35" i="4"/>
  <c r="H15" i="14"/>
  <c r="G35" i="4"/>
  <c r="K15" i="14"/>
  <c r="H35" i="4"/>
  <c r="O15" i="14"/>
  <c r="I35" i="4"/>
  <c r="D36" i="4"/>
  <c r="E36" i="4"/>
  <c r="D16" i="14"/>
  <c r="F36" i="4"/>
  <c r="H16" i="14"/>
  <c r="G36" i="4"/>
  <c r="K16" i="14"/>
  <c r="H36" i="4"/>
  <c r="O16" i="14"/>
  <c r="I36" i="4"/>
  <c r="D41" i="4"/>
  <c r="E41" i="4"/>
  <c r="D25" i="14"/>
  <c r="F41" i="4"/>
  <c r="H25" i="14"/>
  <c r="G41" i="4"/>
  <c r="K25" i="14"/>
  <c r="H41" i="4"/>
  <c r="O25" i="14"/>
  <c r="I41" i="4"/>
  <c r="D42" i="4"/>
  <c r="E42" i="4"/>
  <c r="D26" i="14"/>
  <c r="F42" i="4"/>
  <c r="H26" i="14"/>
  <c r="G42" i="4"/>
  <c r="K26" i="14"/>
  <c r="H42" i="4"/>
  <c r="O26" i="14"/>
  <c r="I42" i="4"/>
  <c r="D43" i="4"/>
  <c r="E43" i="4"/>
  <c r="D27" i="14"/>
  <c r="F43" i="4"/>
  <c r="H27" i="14"/>
  <c r="G43" i="4"/>
  <c r="K27" i="14"/>
  <c r="H43" i="4"/>
  <c r="O27" i="14"/>
  <c r="I43" i="4"/>
  <c r="D44" i="4"/>
  <c r="E44" i="4"/>
  <c r="D28" i="14"/>
  <c r="F44" i="4"/>
  <c r="H28" i="14"/>
  <c r="G44" i="4"/>
  <c r="K28" i="14"/>
  <c r="H44" i="4"/>
  <c r="O28" i="14"/>
  <c r="I44" i="4"/>
  <c r="D45" i="4"/>
  <c r="E45" i="4"/>
  <c r="D29" i="14"/>
  <c r="F45" i="4"/>
  <c r="H29" i="14"/>
  <c r="G45" i="4"/>
  <c r="K29" i="14"/>
  <c r="H45" i="4"/>
  <c r="O29" i="14"/>
  <c r="I45" i="4"/>
  <c r="D46" i="4"/>
  <c r="E46" i="4"/>
  <c r="D30" i="14"/>
  <c r="F46" i="4"/>
  <c r="H30" i="14"/>
  <c r="G46" i="4"/>
  <c r="K30" i="14"/>
  <c r="H46" i="4"/>
  <c r="O30" i="14"/>
  <c r="I46" i="4"/>
  <c r="E47" i="4"/>
  <c r="D31" i="14"/>
  <c r="F47" i="4"/>
  <c r="H31" i="14"/>
  <c r="G47" i="4"/>
  <c r="K31" i="14"/>
  <c r="H47" i="4"/>
  <c r="O31" i="14"/>
  <c r="E48" i="4"/>
  <c r="D32" i="14"/>
  <c r="F48" i="4"/>
  <c r="H32" i="14"/>
  <c r="G48" i="4"/>
  <c r="K32" i="14"/>
  <c r="H48" i="4"/>
  <c r="O32" i="14"/>
  <c r="E49" i="4"/>
  <c r="D33" i="14"/>
  <c r="F49" i="4"/>
  <c r="H33" i="14"/>
  <c r="G49" i="4"/>
  <c r="K33" i="14"/>
  <c r="H49" i="4"/>
  <c r="O33" i="14"/>
  <c r="A1" i="22"/>
  <c r="F11" i="22"/>
  <c r="L11" i="22"/>
  <c r="F13" i="22"/>
  <c r="F15" i="22"/>
  <c r="G42" i="22"/>
  <c r="N42" i="22"/>
  <c r="AJ42" i="22"/>
  <c r="G43" i="22"/>
  <c r="N43" i="22"/>
  <c r="AJ43" i="22"/>
  <c r="B44" i="22"/>
  <c r="G44" i="22"/>
  <c r="N44" i="22"/>
  <c r="AJ44" i="22"/>
  <c r="G45" i="22"/>
  <c r="N45" i="22"/>
  <c r="AJ45" i="22"/>
  <c r="G46" i="22"/>
  <c r="N46" i="22"/>
  <c r="AJ46" i="22"/>
  <c r="G47" i="22"/>
  <c r="N47" i="22"/>
  <c r="AJ47" i="22"/>
  <c r="G48" i="22"/>
  <c r="N48" i="22"/>
  <c r="AJ48" i="22"/>
  <c r="G49" i="22"/>
  <c r="N49" i="22"/>
  <c r="AJ49" i="22"/>
  <c r="G50" i="22"/>
  <c r="N50" i="22"/>
  <c r="AJ50" i="22"/>
  <c r="N51" i="22"/>
  <c r="AJ51" i="22"/>
  <c r="G52" i="22"/>
  <c r="N52" i="22"/>
  <c r="AJ52" i="22"/>
  <c r="G53" i="22"/>
  <c r="N53" i="22"/>
  <c r="AJ53" i="22"/>
  <c r="C38" i="23"/>
  <c r="F38" i="23"/>
  <c r="G38" i="23"/>
  <c r="J38" i="23"/>
  <c r="C42" i="23"/>
  <c r="B2" i="16"/>
  <c r="B3" i="16"/>
  <c r="D3" i="16"/>
  <c r="B6" i="16"/>
  <c r="D5" i="16"/>
  <c r="C6" i="16"/>
  <c r="G6" i="16"/>
  <c r="I6" i="16"/>
  <c r="D7" i="16"/>
  <c r="J6" i="16"/>
  <c r="K6" i="16"/>
  <c r="L6" i="16"/>
  <c r="M6" i="16"/>
  <c r="O6" i="16"/>
  <c r="D9" i="16"/>
  <c r="B7" i="16"/>
  <c r="G5" i="16"/>
  <c r="C7" i="16"/>
  <c r="E7" i="16"/>
  <c r="J7" i="16"/>
  <c r="L7" i="16"/>
  <c r="G8" i="16"/>
  <c r="H8" i="16"/>
  <c r="M7" i="16"/>
  <c r="N7" i="16"/>
  <c r="O7" i="16"/>
  <c r="G9" i="16"/>
  <c r="H9" i="16"/>
  <c r="B8" i="16"/>
  <c r="J5" i="16"/>
  <c r="C8" i="16"/>
  <c r="D8" i="16"/>
  <c r="E8" i="16"/>
  <c r="F8" i="16"/>
  <c r="M8" i="16"/>
  <c r="O8" i="16"/>
  <c r="J9" i="16"/>
  <c r="B9" i="16"/>
  <c r="M5" i="16"/>
  <c r="C9" i="16"/>
  <c r="E9" i="16"/>
  <c r="K9" i="16"/>
  <c r="B12" i="16"/>
  <c r="D11" i="16"/>
  <c r="C12" i="16"/>
  <c r="G12" i="16"/>
  <c r="I12" i="16"/>
  <c r="D13" i="16"/>
  <c r="J12" i="16"/>
  <c r="K12" i="16"/>
  <c r="L12" i="16"/>
  <c r="M12" i="16"/>
  <c r="O12" i="16"/>
  <c r="D15" i="16"/>
  <c r="B13" i="16"/>
  <c r="G11" i="16"/>
  <c r="C13" i="16"/>
  <c r="E13" i="16"/>
  <c r="J13" i="16"/>
  <c r="L13" i="16"/>
  <c r="G14" i="16"/>
  <c r="H14" i="16"/>
  <c r="M13" i="16"/>
  <c r="N13" i="16"/>
  <c r="O13" i="16"/>
  <c r="G15" i="16"/>
  <c r="H15" i="16"/>
  <c r="B14" i="16"/>
  <c r="J11" i="16"/>
  <c r="C14" i="16"/>
  <c r="D14" i="16"/>
  <c r="E14" i="16"/>
  <c r="F14" i="16"/>
  <c r="M14" i="16"/>
  <c r="O14" i="16"/>
  <c r="J15" i="16"/>
  <c r="B15" i="16"/>
  <c r="M11" i="16"/>
  <c r="C15" i="16"/>
  <c r="E15" i="16"/>
  <c r="K15" i="16"/>
  <c r="B18" i="16"/>
  <c r="D17" i="16"/>
  <c r="C18" i="16"/>
  <c r="G18" i="16"/>
  <c r="I18" i="16"/>
  <c r="D19" i="16"/>
  <c r="J18" i="16"/>
  <c r="K18" i="16"/>
  <c r="L18" i="16"/>
  <c r="M18" i="16"/>
  <c r="N18" i="16"/>
  <c r="O18" i="16"/>
  <c r="D21" i="16"/>
  <c r="B19" i="16"/>
  <c r="G17" i="16"/>
  <c r="C19" i="16"/>
  <c r="E19" i="16"/>
  <c r="J19" i="16"/>
  <c r="L19" i="16"/>
  <c r="G20" i="16"/>
  <c r="H20" i="16"/>
  <c r="M19" i="16"/>
  <c r="N19" i="16"/>
  <c r="O19" i="16"/>
  <c r="G21" i="16"/>
  <c r="H21" i="16"/>
  <c r="B20" i="16"/>
  <c r="J17" i="16"/>
  <c r="C20" i="16"/>
  <c r="D20" i="16"/>
  <c r="E20" i="16"/>
  <c r="F20" i="16"/>
  <c r="M20" i="16"/>
  <c r="O20" i="16"/>
  <c r="J21" i="16"/>
  <c r="B21" i="16"/>
  <c r="M17" i="16"/>
  <c r="C21" i="16"/>
  <c r="E21" i="16"/>
  <c r="K21" i="16"/>
  <c r="F21" i="16"/>
  <c r="N12" i="16"/>
  <c r="F15" i="16"/>
  <c r="D8" i="14"/>
  <c r="E14" i="4"/>
  <c r="E18" i="4"/>
  <c r="F20" i="4"/>
  <c r="F16" i="4"/>
  <c r="N6" i="16"/>
  <c r="F9" i="16"/>
  <c r="F18" i="4"/>
  <c r="F14" i="4"/>
  <c r="F12" i="4"/>
  <c r="F10" i="4"/>
  <c r="K12" i="19"/>
  <c r="F14" i="19"/>
  <c r="N20" i="16"/>
  <c r="L21" i="16"/>
  <c r="K19" i="16"/>
  <c r="I20" i="16"/>
  <c r="H18" i="16"/>
  <c r="F19" i="16"/>
  <c r="N14" i="16"/>
  <c r="L15" i="16"/>
  <c r="K13" i="16"/>
  <c r="I14" i="16"/>
  <c r="H12" i="16"/>
  <c r="F13" i="16"/>
  <c r="N8" i="16"/>
  <c r="L9" i="16"/>
  <c r="K7" i="16"/>
  <c r="I8" i="16"/>
  <c r="H6" i="16"/>
  <c r="F7" i="16"/>
  <c r="N11" i="22"/>
  <c r="R11" i="22"/>
  <c r="F19" i="4"/>
  <c r="F17" i="4"/>
  <c r="F15" i="4"/>
  <c r="F13" i="4"/>
  <c r="F11" i="4"/>
  <c r="F9" i="4"/>
  <c r="K18" i="19"/>
  <c r="F20" i="19"/>
  <c r="K6" i="19"/>
  <c r="F8" i="19"/>
  <c r="E20" i="4"/>
  <c r="E16" i="4"/>
  <c r="E12" i="4"/>
  <c r="E10" i="4"/>
  <c r="E19" i="4"/>
  <c r="E17" i="4"/>
  <c r="E15" i="4"/>
  <c r="E13" i="4"/>
  <c r="E11" i="4"/>
  <c r="E9" i="4"/>
  <c r="N20" i="19"/>
  <c r="L21" i="19"/>
  <c r="K19" i="19"/>
  <c r="I20" i="19"/>
  <c r="N12" i="19"/>
  <c r="F15" i="19"/>
  <c r="H12" i="19"/>
  <c r="F13" i="19"/>
  <c r="N6" i="19"/>
  <c r="F9" i="19"/>
  <c r="H6" i="19"/>
  <c r="F7" i="19"/>
  <c r="I21" i="16"/>
  <c r="I15" i="16"/>
  <c r="I9" i="16"/>
  <c r="N18" i="19"/>
  <c r="F21" i="19"/>
  <c r="H18" i="19"/>
  <c r="F19" i="19"/>
  <c r="N14" i="19"/>
  <c r="L15" i="19"/>
  <c r="K13" i="19"/>
  <c r="I14" i="19"/>
  <c r="N8" i="19"/>
  <c r="L9" i="19"/>
  <c r="K7" i="19"/>
  <c r="I8" i="19"/>
  <c r="AI48" i="22"/>
  <c r="AI50" i="22"/>
  <c r="AI43" i="22"/>
  <c r="AI52" i="22"/>
  <c r="AI45" i="22"/>
  <c r="AI42" i="22"/>
  <c r="AI46" i="22"/>
  <c r="AI44" i="22"/>
  <c r="AI47" i="22"/>
  <c r="AI51" i="22"/>
  <c r="AI49" i="22"/>
  <c r="AI53" i="22"/>
</calcChain>
</file>

<file path=xl/sharedStrings.xml><?xml version="1.0" encoding="utf-8"?>
<sst xmlns="http://schemas.openxmlformats.org/spreadsheetml/2006/main" count="450" uniqueCount="157">
  <si>
    <t>所属</t>
    <rPh sb="0" eb="2">
      <t>ショゾク</t>
    </rPh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</si>
  <si>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</si>
  <si>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</si>
  <si>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</si>
  <si>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</si>
  <si>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</si>
  <si>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勝</t>
    <rPh sb="0" eb="1">
      <t>カ</t>
    </rPh>
    <phoneticPr fontId="3"/>
  </si>
  <si>
    <t>分</t>
    <rPh sb="0" eb="1">
      <t>ワ</t>
    </rPh>
    <phoneticPr fontId="3"/>
  </si>
  <si>
    <t>負</t>
    <rPh sb="0" eb="1">
      <t>マ</t>
    </rPh>
    <phoneticPr fontId="3"/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</si>
  <si>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</si>
  <si>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</si>
  <si>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携帯メール　yukimi.ksmt.1970@docomo.ne.jp</t>
    <rPh sb="0" eb="2">
      <t>ケイタイ</t>
    </rPh>
    <phoneticPr fontId="3"/>
  </si>
  <si>
    <t>参加チーム</t>
    <rPh sb="0" eb="2">
      <t>サンカ</t>
    </rPh>
    <phoneticPr fontId="3"/>
  </si>
  <si>
    <t>略称</t>
    <rPh sb="0" eb="2">
      <t>リャクショウ</t>
    </rPh>
    <phoneticPr fontId="3"/>
  </si>
  <si>
    <t>時間</t>
    <rPh sb="0" eb="2">
      <t>ジカン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</si>
  <si>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</si>
  <si>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</si>
  <si>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チーム</t>
    <phoneticPr fontId="3"/>
  </si>
  <si>
    <t>━</t>
    <phoneticPr fontId="3"/>
  </si>
  <si>
    <t>Aコート</t>
    <phoneticPr fontId="3"/>
  </si>
  <si>
    <t>Bコート</t>
    <phoneticPr fontId="3"/>
  </si>
  <si>
    <t>ﾘｰｸﾞ</t>
    <phoneticPr fontId="3"/>
  </si>
  <si>
    <t>決勝リーグ</t>
    <rPh sb="0" eb="2">
      <t>ケッショウ</t>
    </rPh>
    <phoneticPr fontId="3"/>
  </si>
  <si>
    <t>♕</t>
    <phoneticPr fontId="3"/>
  </si>
  <si>
    <t>A</t>
    <phoneticPr fontId="3"/>
  </si>
  <si>
    <t>B</t>
    <phoneticPr fontId="3"/>
  </si>
  <si>
    <t>C</t>
    <phoneticPr fontId="3"/>
  </si>
  <si>
    <t>北播磨</t>
    <rPh sb="0" eb="1">
      <t>キタ</t>
    </rPh>
    <rPh sb="1" eb="3">
      <t>ハリマ</t>
    </rPh>
    <phoneticPr fontId="3"/>
  </si>
  <si>
    <t>予選試合数</t>
    <rPh sb="0" eb="2">
      <t>ヨセン</t>
    </rPh>
    <rPh sb="2" eb="4">
      <t>シアイ</t>
    </rPh>
    <rPh sb="4" eb="5">
      <t>スウ</t>
    </rPh>
    <phoneticPr fontId="3"/>
  </si>
  <si>
    <t>旭ＦＣジュニア</t>
    <rPh sb="0" eb="1">
      <t>アサヒ</t>
    </rPh>
    <phoneticPr fontId="3"/>
  </si>
  <si>
    <t>2位リーグ</t>
    <rPh sb="1" eb="2">
      <t>イ</t>
    </rPh>
    <phoneticPr fontId="3"/>
  </si>
  <si>
    <t>3位リーグ</t>
    <rPh sb="1" eb="2">
      <t>イ</t>
    </rPh>
    <phoneticPr fontId="3"/>
  </si>
  <si>
    <t>予選A１位</t>
    <rPh sb="0" eb="2">
      <t>ヨセン</t>
    </rPh>
    <rPh sb="4" eb="5">
      <t>イ</t>
    </rPh>
    <phoneticPr fontId="3"/>
  </si>
  <si>
    <t>予選B1位</t>
    <rPh sb="0" eb="2">
      <t>ヨセン</t>
    </rPh>
    <rPh sb="4" eb="5">
      <t>イ</t>
    </rPh>
    <phoneticPr fontId="3"/>
  </si>
  <si>
    <t>予選C1位</t>
    <rPh sb="0" eb="2">
      <t>ヨセン</t>
    </rPh>
    <rPh sb="4" eb="5">
      <t>イ</t>
    </rPh>
    <phoneticPr fontId="3"/>
  </si>
  <si>
    <t>予選A4位</t>
    <rPh sb="0" eb="2">
      <t>ヨセン</t>
    </rPh>
    <rPh sb="4" eb="5">
      <t>イ</t>
    </rPh>
    <phoneticPr fontId="3"/>
  </si>
  <si>
    <t>予選B4位</t>
    <rPh sb="0" eb="2">
      <t>ヨセン</t>
    </rPh>
    <rPh sb="4" eb="5">
      <t>イ</t>
    </rPh>
    <phoneticPr fontId="3"/>
  </si>
  <si>
    <t>予選C4位</t>
    <rPh sb="0" eb="2">
      <t>ヨセン</t>
    </rPh>
    <rPh sb="4" eb="5">
      <t>イ</t>
    </rPh>
    <phoneticPr fontId="3"/>
  </si>
  <si>
    <t>大会名</t>
    <rPh sb="0" eb="2">
      <t>タイカイ</t>
    </rPh>
    <rPh sb="2" eb="3">
      <t>メイ</t>
    </rPh>
    <phoneticPr fontId="3"/>
  </si>
  <si>
    <t>試合時間</t>
    <rPh sb="0" eb="2">
      <t>シアイ</t>
    </rPh>
    <rPh sb="2" eb="4">
      <t>ジカン</t>
    </rPh>
    <phoneticPr fontId="3"/>
  </si>
  <si>
    <t>１.</t>
  </si>
  <si>
    <t>ジュニア年代におけるサッカーの技術向上と健全な心身の育成を図り、</t>
  </si>
  <si>
    <t>同年代の選手同士の交流を図る。</t>
  </si>
  <si>
    <t>２.</t>
  </si>
  <si>
    <t>３.</t>
  </si>
  <si>
    <t>４.</t>
  </si>
  <si>
    <t>５.</t>
  </si>
  <si>
    <t>６.</t>
  </si>
  <si>
    <t>７.</t>
  </si>
  <si>
    <t>８.</t>
  </si>
  <si>
    <t>主催</t>
    <rPh sb="0" eb="2">
      <t>シュサイ</t>
    </rPh>
    <phoneticPr fontId="3"/>
  </si>
  <si>
    <t>協力</t>
    <rPh sb="0" eb="2">
      <t>キョウリョク</t>
    </rPh>
    <phoneticPr fontId="3"/>
  </si>
  <si>
    <t>旭ＦＣジュニア保護者会</t>
    <rPh sb="0" eb="1">
      <t>アサヒ</t>
    </rPh>
    <rPh sb="7" eb="10">
      <t>ホゴシャ</t>
    </rPh>
    <rPh sb="10" eb="11">
      <t>カイ</t>
    </rPh>
    <phoneticPr fontId="3"/>
  </si>
  <si>
    <t>目的</t>
    <rPh sb="0" eb="2">
      <t>モクテキ</t>
    </rPh>
    <phoneticPr fontId="22"/>
  </si>
  <si>
    <t>日時</t>
    <rPh sb="0" eb="2">
      <t>ニチジ</t>
    </rPh>
    <phoneticPr fontId="22"/>
  </si>
  <si>
    <t>会場</t>
    <rPh sb="0" eb="2">
      <t>カイジョウ</t>
    </rPh>
    <phoneticPr fontId="22"/>
  </si>
  <si>
    <t>対象</t>
    <rPh sb="0" eb="2">
      <t>タイショウ</t>
    </rPh>
    <phoneticPr fontId="22"/>
  </si>
  <si>
    <t>参加費</t>
    <rPh sb="0" eb="3">
      <t>サンカヒ</t>
    </rPh>
    <phoneticPr fontId="22"/>
  </si>
  <si>
    <t>競技方法</t>
    <rPh sb="0" eb="2">
      <t>キョウギ</t>
    </rPh>
    <rPh sb="2" eb="4">
      <t>ホウホウ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</si>
  <si>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</si>
  <si>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</si>
  <si>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順位のつけ方</t>
    <rPh sb="0" eb="2">
      <t>ジュンイ</t>
    </rPh>
    <rPh sb="3" eb="6">
      <t>ツケカタ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</si>
  <si>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</si>
  <si>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③　総得点</t>
    <rPh sb="2" eb="5">
      <t>ソウトクテン</t>
    </rPh>
    <phoneticPr fontId="3"/>
  </si>
  <si>
    <t>④　抽選</t>
    <rPh sb="2" eb="4">
      <t>チュウセン</t>
    </rPh>
    <phoneticPr fontId="3"/>
  </si>
  <si>
    <t>備考</t>
    <rPh sb="0" eb="2">
      <t>ビコウ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</si>
  <si>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</si>
  <si>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</si>
  <si>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試合数のチェック</t>
    <rPh sb="0" eb="2">
      <t>シアイ</t>
    </rPh>
    <rPh sb="2" eb="3">
      <t>スウ</t>
    </rPh>
    <phoneticPr fontId="3"/>
  </si>
  <si>
    <t xml:space="preserve">参加チーム </t>
    <rPh sb="0" eb="2">
      <t>サンカ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</si>
  <si>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</si>
  <si>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</si>
  <si>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</si>
  <si>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</si>
  <si>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予選リーグ</t>
    <rPh sb="0" eb="2">
      <t>ヨセン</t>
    </rPh>
    <phoneticPr fontId="3"/>
  </si>
  <si>
    <t>予選リーグ表</t>
    <rPh sb="0" eb="2">
      <t>ヨセン</t>
    </rPh>
    <rPh sb="5" eb="6">
      <t>ヒョウ</t>
    </rPh>
    <phoneticPr fontId="3"/>
  </si>
  <si>
    <t>決勝リーグ表</t>
    <rPh sb="0" eb="2">
      <t>ケッショウ</t>
    </rPh>
    <rPh sb="5" eb="6">
      <t>ヒョウ</t>
    </rPh>
    <phoneticPr fontId="3"/>
  </si>
  <si>
    <t>予選２位１位</t>
    <rPh sb="0" eb="2">
      <t>ヨセン</t>
    </rPh>
    <rPh sb="3" eb="4">
      <t>イ</t>
    </rPh>
    <rPh sb="5" eb="6">
      <t>イ</t>
    </rPh>
    <phoneticPr fontId="3"/>
  </si>
  <si>
    <t>予選２位２位</t>
    <rPh sb="0" eb="2">
      <t>ヨセン</t>
    </rPh>
    <rPh sb="3" eb="4">
      <t>イ</t>
    </rPh>
    <rPh sb="5" eb="6">
      <t>イ</t>
    </rPh>
    <phoneticPr fontId="3"/>
  </si>
  <si>
    <t>予選２位３位</t>
    <rPh sb="0" eb="2">
      <t>ヨセン</t>
    </rPh>
    <rPh sb="3" eb="4">
      <t>イ</t>
    </rPh>
    <rPh sb="5" eb="6">
      <t>イ</t>
    </rPh>
    <phoneticPr fontId="3"/>
  </si>
  <si>
    <t>予選３位１位</t>
    <rPh sb="0" eb="2">
      <t>ヨセン</t>
    </rPh>
    <rPh sb="3" eb="4">
      <t>イ</t>
    </rPh>
    <rPh sb="5" eb="6">
      <t>イ</t>
    </rPh>
    <phoneticPr fontId="3"/>
  </si>
  <si>
    <t>予選３位２位</t>
    <rPh sb="0" eb="2">
      <t>ヨセン</t>
    </rPh>
    <rPh sb="3" eb="4">
      <t>イ</t>
    </rPh>
    <rPh sb="5" eb="6">
      <t>イ</t>
    </rPh>
    <phoneticPr fontId="3"/>
  </si>
  <si>
    <t>予選３位３位</t>
    <rPh sb="0" eb="2">
      <t>ヨセン</t>
    </rPh>
    <rPh sb="3" eb="4">
      <t>イ</t>
    </rPh>
    <rPh sb="5" eb="6">
      <t>イ</t>
    </rPh>
    <phoneticPr fontId="3"/>
  </si>
  <si>
    <t>審判数</t>
    <rPh sb="0" eb="2">
      <t>シンパン</t>
    </rPh>
    <rPh sb="2" eb="3">
      <t>スウ</t>
    </rPh>
    <phoneticPr fontId="3"/>
  </si>
  <si>
    <t>３位</t>
    <rPh sb="1" eb="2">
      <t>イ</t>
    </rPh>
    <phoneticPr fontId="3"/>
  </si>
  <si>
    <t>２位</t>
    <rPh sb="1" eb="2">
      <t>イ</t>
    </rPh>
    <phoneticPr fontId="3"/>
  </si>
  <si>
    <t>決勝</t>
    <rPh sb="0" eb="2">
      <t>ケッショウ</t>
    </rPh>
    <phoneticPr fontId="3"/>
  </si>
  <si>
    <t>日　程</t>
    <rPh sb="0" eb="1">
      <t>ヒ</t>
    </rPh>
    <rPh sb="2" eb="3">
      <t>ホド</t>
    </rPh>
    <phoneticPr fontId="3"/>
  </si>
  <si>
    <t>場　所</t>
    <rPh sb="0" eb="1">
      <t>バ</t>
    </rPh>
    <rPh sb="2" eb="3">
      <t>ショ</t>
    </rPh>
    <phoneticPr fontId="3"/>
  </si>
  <si>
    <t>旭FCジュニア</t>
    <rPh sb="0" eb="1">
      <t>アサヒ</t>
    </rPh>
    <phoneticPr fontId="3"/>
  </si>
  <si>
    <t>.</t>
    <phoneticPr fontId="3"/>
  </si>
  <si>
    <t>初日の結果</t>
    <rPh sb="0" eb="2">
      <t>ショニチ</t>
    </rPh>
    <rPh sb="3" eb="5">
      <t>ケッカ</t>
    </rPh>
    <phoneticPr fontId="3"/>
  </si>
  <si>
    <t>チーム名入力</t>
    <rPh sb="3" eb="4">
      <t>メイ</t>
    </rPh>
    <rPh sb="4" eb="6">
      <t>ニュウリョク</t>
    </rPh>
    <phoneticPr fontId="3"/>
  </si>
  <si>
    <t>↓</t>
    <phoneticPr fontId="3"/>
  </si>
  <si>
    <t>予選リーグ、決勝リーグの実施は、下記の通りとする。</t>
    <rPh sb="0" eb="2">
      <t>ヨセン</t>
    </rPh>
    <rPh sb="6" eb="8">
      <t>ケッショウ</t>
    </rPh>
    <rPh sb="12" eb="14">
      <t>ジッシ</t>
    </rPh>
    <rPh sb="16" eb="18">
      <t>カキ</t>
    </rPh>
    <rPh sb="19" eb="20">
      <t>トオ</t>
    </rPh>
    <phoneticPr fontId="3"/>
  </si>
  <si>
    <t>◇予選リーグの順位により決勝リーグ、２位リーグ、３位リーグと各４チーム×3リーグに分ける。</t>
    <rPh sb="1" eb="3">
      <t>ヨセン</t>
    </rPh>
    <rPh sb="7" eb="9">
      <t>ジュンイ</t>
    </rPh>
    <rPh sb="12" eb="14">
      <t>ケッショウ</t>
    </rPh>
    <rPh sb="19" eb="20">
      <t>イ</t>
    </rPh>
    <rPh sb="25" eb="26">
      <t>グライ</t>
    </rPh>
    <rPh sb="30" eb="31">
      <t>カク</t>
    </rPh>
    <rPh sb="41" eb="42">
      <t>ワ</t>
    </rPh>
    <phoneticPr fontId="3"/>
  </si>
  <si>
    <t>◇各チームリーグ戦を行いグループ毎の順位をつける。</t>
    <rPh sb="1" eb="2">
      <t>カク</t>
    </rPh>
    <rPh sb="8" eb="9">
      <t>セン</t>
    </rPh>
    <rPh sb="10" eb="11">
      <t>オコナ</t>
    </rPh>
    <rPh sb="16" eb="17">
      <t>ゴト</t>
    </rPh>
    <rPh sb="18" eb="20">
      <t>ジュンイ</t>
    </rPh>
    <phoneticPr fontId="3"/>
  </si>
  <si>
    <t>U-12</t>
    <phoneticPr fontId="3"/>
  </si>
  <si>
    <t>神戸</t>
    <rPh sb="0" eb="2">
      <t>コウベ</t>
    </rPh>
    <phoneticPr fontId="3"/>
  </si>
  <si>
    <t>明石</t>
    <rPh sb="0" eb="2">
      <t>アカシ</t>
    </rPh>
    <phoneticPr fontId="3"/>
  </si>
  <si>
    <t>駐車場側　（施設）　　　Aコート</t>
    <rPh sb="0" eb="3">
      <t>チュウシャジョウ</t>
    </rPh>
    <rPh sb="3" eb="4">
      <t>ガワ</t>
    </rPh>
    <rPh sb="4" eb="5">
      <t>シガワ</t>
    </rPh>
    <rPh sb="6" eb="8">
      <t>シセツ</t>
    </rPh>
    <phoneticPr fontId="3"/>
  </si>
  <si>
    <t>奥側　　（川）　　　Bコート</t>
    <rPh sb="0" eb="1">
      <t>オク</t>
    </rPh>
    <rPh sb="1" eb="2">
      <t>ガワ</t>
    </rPh>
    <rPh sb="5" eb="6">
      <t>カワ</t>
    </rPh>
    <phoneticPr fontId="3"/>
  </si>
  <si>
    <t>北播衛生G（天然芝）</t>
    <rPh sb="0" eb="4">
      <t>ホクバンエイセイ</t>
    </rPh>
    <rPh sb="6" eb="9">
      <t>テンネンシバ</t>
    </rPh>
    <phoneticPr fontId="3"/>
  </si>
  <si>
    <t>旭FCジュニア　監督</t>
    <rPh sb="0" eb="1">
      <t>アサヒ</t>
    </rPh>
    <rPh sb="8" eb="10">
      <t>カントク</t>
    </rPh>
    <phoneticPr fontId="3"/>
  </si>
  <si>
    <t>FCうりぼう</t>
    <phoneticPr fontId="3"/>
  </si>
  <si>
    <t>北摂</t>
    <rPh sb="0" eb="2">
      <t>ホクセツ</t>
    </rPh>
    <phoneticPr fontId="3"/>
  </si>
  <si>
    <t>丹有</t>
    <rPh sb="0" eb="2">
      <t>タンユウ</t>
    </rPh>
    <phoneticPr fontId="3"/>
  </si>
  <si>
    <t>①　勝ち点（勝…3　引き分けPK・・・勝ち２負け１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19" eb="20">
      <t>カ</t>
    </rPh>
    <rPh sb="22" eb="23">
      <t>マ</t>
    </rPh>
    <rPh sb="27" eb="28">
      <t>マ</t>
    </rPh>
    <phoneticPr fontId="3"/>
  </si>
  <si>
    <t>◇決勝リーグ上位３チームにトロフィー、各チーム１名MVPを用意</t>
    <phoneticPr fontId="3"/>
  </si>
  <si>
    <t>◇PKは3人PKとする。</t>
    <rPh sb="5" eb="6">
      <t>ニン</t>
    </rPh>
    <phoneticPr fontId="3"/>
  </si>
  <si>
    <t>芝生養生のためシート禁止</t>
  </si>
  <si>
    <t>本部</t>
    <rPh sb="0" eb="2">
      <t>ホンブ</t>
    </rPh>
    <phoneticPr fontId="3"/>
  </si>
  <si>
    <r>
      <t>トイレ</t>
    </r>
    <r>
      <rPr>
        <sz val="11"/>
        <rFont val="ＭＳ Ｐゴシック"/>
        <family val="3"/>
        <charset val="128"/>
      </rPr>
      <t xml:space="preserve">
水道</t>
    </r>
    <rPh sb="4" eb="6">
      <t>スイドウ</t>
    </rPh>
    <phoneticPr fontId="3"/>
  </si>
  <si>
    <t>黄色のマークにて保護者観戦お願いします。ゴール裏はなるべく避けて静観でお願いします。</t>
    <rPh sb="0" eb="2">
      <t>キイロ</t>
    </rPh>
    <rPh sb="8" eb="11">
      <t>ホゴシャ</t>
    </rPh>
    <rPh sb="11" eb="13">
      <t>カンセン</t>
    </rPh>
    <rPh sb="14" eb="15">
      <t>ネガ</t>
    </rPh>
    <rPh sb="23" eb="24">
      <t>ウラ</t>
    </rPh>
    <rPh sb="29" eb="30">
      <t>サ</t>
    </rPh>
    <rPh sb="32" eb="34">
      <t>セイカン</t>
    </rPh>
    <rPh sb="36" eb="37">
      <t>ネガ</t>
    </rPh>
    <phoneticPr fontId="3"/>
  </si>
  <si>
    <t>（マーカー）で囲われたエリアは、大会役員、選手、指導者（３名以内）、その他特別に許可された者以外、立ち入らないでください。）</t>
    <rPh sb="7" eb="8">
      <t>カコ</t>
    </rPh>
    <rPh sb="16" eb="18">
      <t>タイカイ</t>
    </rPh>
    <rPh sb="18" eb="20">
      <t>ヤクイン</t>
    </rPh>
    <rPh sb="21" eb="23">
      <t>センシュ</t>
    </rPh>
    <rPh sb="24" eb="27">
      <t>シドウシャ</t>
    </rPh>
    <rPh sb="29" eb="30">
      <t>メイ</t>
    </rPh>
    <rPh sb="30" eb="32">
      <t>イナイ</t>
    </rPh>
    <rPh sb="36" eb="37">
      <t>タ</t>
    </rPh>
    <rPh sb="37" eb="39">
      <t>トクベツ</t>
    </rPh>
    <rPh sb="40" eb="42">
      <t>キョカ</t>
    </rPh>
    <rPh sb="45" eb="46">
      <t>モノ</t>
    </rPh>
    <rPh sb="46" eb="48">
      <t>イガイ</t>
    </rPh>
    <rPh sb="49" eb="50">
      <t>タ</t>
    </rPh>
    <rPh sb="51" eb="52">
      <t>ハイ</t>
    </rPh>
    <phoneticPr fontId="3"/>
  </si>
  <si>
    <t>建物周囲進入禁止</t>
    <rPh sb="0" eb="2">
      <t>タテモノ</t>
    </rPh>
    <rPh sb="2" eb="4">
      <t>シュウイ</t>
    </rPh>
    <rPh sb="4" eb="6">
      <t>シンニュウ</t>
    </rPh>
    <rPh sb="6" eb="8">
      <t>キンシ</t>
    </rPh>
    <phoneticPr fontId="3"/>
  </si>
  <si>
    <t>P</t>
    <phoneticPr fontId="3"/>
  </si>
  <si>
    <t>アイドリング厳禁！</t>
    <rPh sb="6" eb="8">
      <t>ゲンキン</t>
    </rPh>
    <phoneticPr fontId="3"/>
  </si>
  <si>
    <t>トイレ</t>
    <phoneticPr fontId="3"/>
  </si>
  <si>
    <t>バック駐車厳禁！</t>
    <rPh sb="3" eb="5">
      <t>チュウシャ</t>
    </rPh>
    <rPh sb="5" eb="7">
      <t>ゲンキン</t>
    </rPh>
    <phoneticPr fontId="3"/>
  </si>
  <si>
    <t>管理事務所</t>
    <rPh sb="0" eb="2">
      <t>カンリ</t>
    </rPh>
    <rPh sb="2" eb="4">
      <t>ジム</t>
    </rPh>
    <rPh sb="4" eb="5">
      <t>ショ</t>
    </rPh>
    <phoneticPr fontId="3"/>
  </si>
  <si>
    <t>最徐行！</t>
    <rPh sb="0" eb="1">
      <t>サイ</t>
    </rPh>
    <rPh sb="1" eb="3">
      <t>ジョコウ</t>
    </rPh>
    <phoneticPr fontId="3"/>
  </si>
  <si>
    <t>北播衛生公園
　スポーツ広場</t>
    <rPh sb="0" eb="1">
      <t>ホク</t>
    </rPh>
    <rPh sb="1" eb="2">
      <t>バン</t>
    </rPh>
    <rPh sb="2" eb="4">
      <t>エイセイ</t>
    </rPh>
    <rPh sb="4" eb="6">
      <t>コウエン</t>
    </rPh>
    <rPh sb="12" eb="14">
      <t>ヒロバ</t>
    </rPh>
    <phoneticPr fontId="3"/>
  </si>
  <si>
    <t>洲本FC</t>
    <rPh sb="0" eb="2">
      <t>スモト</t>
    </rPh>
    <phoneticPr fontId="3"/>
  </si>
  <si>
    <t>洲本FCドリーム</t>
    <rPh sb="0" eb="2">
      <t>スモト</t>
    </rPh>
    <phoneticPr fontId="3"/>
  </si>
  <si>
    <t>コニーリョ中山FC</t>
    <rPh sb="5" eb="7">
      <t>ナカヤマ</t>
    </rPh>
    <phoneticPr fontId="3"/>
  </si>
  <si>
    <t>駒ヶ林FC</t>
    <rPh sb="0" eb="3">
      <t>コマガバヤシ</t>
    </rPh>
    <phoneticPr fontId="3"/>
  </si>
  <si>
    <t>マリノFC</t>
    <phoneticPr fontId="3"/>
  </si>
  <si>
    <t>二見西FC</t>
    <rPh sb="0" eb="3">
      <t>フタミニシ</t>
    </rPh>
    <phoneticPr fontId="3"/>
  </si>
  <si>
    <t>藤江KSC</t>
    <rPh sb="0" eb="2">
      <t>フジエ</t>
    </rPh>
    <phoneticPr fontId="3"/>
  </si>
  <si>
    <t>沢池SC</t>
    <rPh sb="0" eb="2">
      <t>サワイケ</t>
    </rPh>
    <phoneticPr fontId="3"/>
  </si>
  <si>
    <t>ALMAVERDEA</t>
  </si>
  <si>
    <t>ALMAVERDEA</t>
    <phoneticPr fontId="3"/>
  </si>
  <si>
    <t>西明石セントラル</t>
    <rPh sb="0" eb="3">
      <t>ニシアカシ</t>
    </rPh>
    <phoneticPr fontId="3"/>
  </si>
  <si>
    <t>淡路</t>
    <rPh sb="0" eb="2">
      <t>アワジ</t>
    </rPh>
    <phoneticPr fontId="3"/>
  </si>
  <si>
    <t>北播磨</t>
    <rPh sb="0" eb="3">
      <t>キタハリマ</t>
    </rPh>
    <phoneticPr fontId="3"/>
  </si>
  <si>
    <t>20-5-20</t>
    <phoneticPr fontId="3"/>
  </si>
  <si>
    <t>asahi cup 2024 U-12</t>
    <phoneticPr fontId="3"/>
  </si>
  <si>
    <t>大会登録費　￥１０，０００円(当日、徴収します)</t>
    <rPh sb="0" eb="2">
      <t>タイカイ</t>
    </rPh>
    <rPh sb="2" eb="4">
      <t>トウロク</t>
    </rPh>
    <rPh sb="4" eb="5">
      <t>ヒ</t>
    </rPh>
    <rPh sb="13" eb="14">
      <t>エン</t>
    </rPh>
    <rPh sb="15" eb="17">
      <t>トウジツ</t>
    </rPh>
    <rPh sb="18" eb="20">
      <t>チョウシュウ</t>
    </rPh>
    <phoneticPr fontId="3"/>
  </si>
  <si>
    <t>主審は大人でお願いします。(審判シャツ上着を着用お願いします。)</t>
    <rPh sb="0" eb="1">
      <t>シュ</t>
    </rPh>
    <rPh sb="1" eb="2">
      <t>シン</t>
    </rPh>
    <rPh sb="7" eb="8">
      <t>ネガ</t>
    </rPh>
    <rPh sb="14" eb="16">
      <t>シンパン</t>
    </rPh>
    <rPh sb="19" eb="21">
      <t>ウワギ</t>
    </rPh>
    <rPh sb="22" eb="24">
      <t>チャクヨウ</t>
    </rPh>
    <rPh sb="25" eb="26">
      <t>ネガ</t>
    </rPh>
    <phoneticPr fontId="3"/>
  </si>
  <si>
    <t>◇試合時間は20分ー5分ー20分</t>
    <rPh sb="1" eb="3">
      <t>シアイ</t>
    </rPh>
    <rPh sb="3" eb="5">
      <t>ジカン</t>
    </rPh>
    <rPh sb="8" eb="9">
      <t>フン</t>
    </rPh>
    <rPh sb="11" eb="12">
      <t>フン</t>
    </rPh>
    <rPh sb="15" eb="16">
      <t>フン</t>
    </rPh>
    <phoneticPr fontId="3"/>
  </si>
  <si>
    <t>相互</t>
    <rPh sb="0" eb="2">
      <t>ソウゴ</t>
    </rPh>
    <phoneticPr fontId="3"/>
  </si>
  <si>
    <t>左側前半審判</t>
    <rPh sb="0" eb="2">
      <t>ヒダリガワ</t>
    </rPh>
    <rPh sb="2" eb="4">
      <t>ゼンハン</t>
    </rPh>
    <rPh sb="4" eb="6">
      <t>シンパン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</si>
</sst>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\(aaa\)"/>
  </numFmts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color indexed="11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Arial"/>
      <family val="2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4"/>
      <name val="HGS創英角ﾎﾟｯﾌﾟ体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HG創英角ｺﾞｼｯｸUB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 diagonalUp="1" diagonalDown="1">
      <left/>
      <right/>
      <top/>
      <bottom/>
      <diagonal style="medium">
        <color indexed="64"/>
      </diagonal>
    </border>
    <border diagonalUp="1">
      <left/>
      <right/>
      <top/>
      <bottom/>
      <diagonal style="thick">
        <color indexed="64"/>
      </diagonal>
    </border>
  </borders>
  <cellStyleXfs count="2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3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2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>
      <alignment vertical="center"/>
    </xf>
    <xf numFmtId="5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21" applyFont="1" applyAlignment="1">
      <alignment horizontal="centerContinuous" vertical="center"/>
    </xf>
    <xf numFmtId="0" fontId="2" fillId="0" borderId="0" xfId="21"/>
    <xf numFmtId="0" fontId="2" fillId="0" borderId="0" xfId="2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6" applyAlignment="1">
      <alignment vertical="center"/>
    </xf>
    <xf numFmtId="0" fontId="0" fillId="0" borderId="1" xfId="0" applyBorder="1">
      <alignment vertical="center"/>
    </xf>
    <xf numFmtId="0" fontId="0" fillId="0" borderId="0" xfId="6" applyFont="1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56" fontId="17" fillId="0" borderId="0" xfId="0" applyNumberFormat="1" applyFont="1" applyAlignment="1">
      <alignment horizontal="center" vertical="center"/>
    </xf>
    <xf numFmtId="0" fontId="3" fillId="0" borderId="1" xfId="21" applyFont="1" applyBorder="1" applyAlignment="1">
      <alignment horizontal="center" vertical="center" shrinkToFit="1"/>
    </xf>
    <xf numFmtId="0" fontId="6" fillId="0" borderId="1" xfId="2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 shrinkToFit="1"/>
    </xf>
    <xf numFmtId="0" fontId="8" fillId="0" borderId="1" xfId="2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1" fillId="0" borderId="0" xfId="21" applyFont="1" applyAlignment="1">
      <alignment horizontal="center" vertical="center"/>
    </xf>
    <xf numFmtId="0" fontId="15" fillId="0" borderId="0" xfId="21" applyFont="1" applyAlignment="1">
      <alignment horizontal="center" vertical="center"/>
    </xf>
    <xf numFmtId="14" fontId="8" fillId="0" borderId="0" xfId="21" applyNumberFormat="1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0" fontId="14" fillId="0" borderId="1" xfId="2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20" fontId="12" fillId="0" borderId="0" xfId="0" applyNumberFormat="1" applyFont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1" xfId="21" applyBorder="1" applyAlignment="1">
      <alignment horizontal="center" vertical="center" shrinkToFit="1"/>
    </xf>
    <xf numFmtId="0" fontId="16" fillId="0" borderId="3" xfId="2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8" fillId="0" borderId="1" xfId="21" applyFont="1" applyBorder="1" applyAlignment="1">
      <alignment horizontal="centerContinuous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6" fillId="0" borderId="2" xfId="21" applyFont="1" applyBorder="1"/>
    <xf numFmtId="0" fontId="2" fillId="0" borderId="2" xfId="21" applyBorder="1"/>
    <xf numFmtId="0" fontId="6" fillId="0" borderId="1" xfId="21" applyFont="1" applyBorder="1" applyAlignment="1">
      <alignment horizontal="left" vertical="top" shrinkToFit="1"/>
    </xf>
    <xf numFmtId="0" fontId="16" fillId="0" borderId="1" xfId="0" applyFont="1" applyBorder="1" applyAlignment="1">
      <alignment horizontal="left" vertical="top" shrinkToFit="1"/>
    </xf>
    <xf numFmtId="0" fontId="0" fillId="0" borderId="0" xfId="0" applyAlignment="1">
      <alignment horizontal="right" vertical="center"/>
    </xf>
    <xf numFmtId="0" fontId="18" fillId="0" borderId="0" xfId="21" applyFont="1" applyAlignment="1">
      <alignment horizontal="center" vertical="center"/>
    </xf>
    <xf numFmtId="0" fontId="10" fillId="0" borderId="0" xfId="21" applyFont="1" applyAlignment="1">
      <alignment horizontal="left" vertical="center"/>
    </xf>
    <xf numFmtId="0" fontId="10" fillId="0" borderId="0" xfId="21" applyFont="1" applyAlignment="1">
      <alignment horizontal="center" vertical="center"/>
    </xf>
    <xf numFmtId="0" fontId="1" fillId="0" borderId="0" xfId="10">
      <alignment vertical="center"/>
    </xf>
    <xf numFmtId="0" fontId="20" fillId="0" borderId="0" xfId="10" applyFont="1">
      <alignment vertical="center"/>
    </xf>
    <xf numFmtId="0" fontId="20" fillId="0" borderId="0" xfId="10" applyFont="1" applyAlignment="1">
      <alignment horizontal="left" vertical="center"/>
    </xf>
    <xf numFmtId="49" fontId="21" fillId="0" borderId="0" xfId="10" applyNumberFormat="1" applyFont="1" applyAlignment="1">
      <alignment horizontal="center" vertical="center"/>
    </xf>
    <xf numFmtId="0" fontId="21" fillId="0" borderId="0" xfId="10" applyFont="1" applyAlignment="1">
      <alignment horizontal="left" vertical="center"/>
    </xf>
    <xf numFmtId="0" fontId="23" fillId="0" borderId="0" xfId="0" applyFont="1">
      <alignment vertical="center"/>
    </xf>
    <xf numFmtId="0" fontId="21" fillId="0" borderId="0" xfId="1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 applyProtection="1">
      <alignment vertical="center"/>
    </xf>
    <xf numFmtId="0" fontId="5" fillId="0" borderId="0" xfId="11" applyFont="1" applyAlignment="1">
      <alignment vertical="center"/>
    </xf>
    <xf numFmtId="0" fontId="5" fillId="0" borderId="0" xfId="11" applyFont="1"/>
    <xf numFmtId="0" fontId="21" fillId="0" borderId="0" xfId="11" applyFont="1" applyAlignment="1">
      <alignment horizontal="left" indent="1"/>
    </xf>
    <xf numFmtId="0" fontId="21" fillId="0" borderId="0" xfId="11" applyFont="1" applyAlignment="1">
      <alignment horizontal="left" indent="2"/>
    </xf>
    <xf numFmtId="0" fontId="21" fillId="0" borderId="0" xfId="11" applyFont="1" applyAlignment="1">
      <alignment horizontal="left" indent="3"/>
    </xf>
    <xf numFmtId="0" fontId="21" fillId="0" borderId="0" xfId="10" applyFont="1" applyAlignment="1">
      <alignment horizontal="distributed" vertical="center"/>
    </xf>
    <xf numFmtId="0" fontId="21" fillId="0" borderId="0" xfId="11" applyFont="1"/>
    <xf numFmtId="56" fontId="1" fillId="0" borderId="0" xfId="10" applyNumberFormat="1">
      <alignment vertical="center"/>
    </xf>
    <xf numFmtId="0" fontId="20" fillId="7" borderId="0" xfId="10" applyFont="1" applyFill="1" applyAlignment="1">
      <alignment horizontal="right" vertical="center"/>
    </xf>
    <xf numFmtId="0" fontId="16" fillId="0" borderId="0" xfId="4" applyFont="1" applyAlignment="1">
      <alignment vertical="center" shrinkToFit="1"/>
    </xf>
    <xf numFmtId="0" fontId="2" fillId="0" borderId="0" xfId="4" applyAlignment="1">
      <alignment horizontal="center" vertical="center" shrinkToFit="1"/>
    </xf>
    <xf numFmtId="0" fontId="21" fillId="0" borderId="0" xfId="4" applyFont="1" applyAlignment="1">
      <alignment horizontal="left" vertical="center" indent="1" shrinkToFit="1"/>
    </xf>
    <xf numFmtId="0" fontId="25" fillId="0" borderId="0" xfId="10" applyFont="1">
      <alignment vertical="center"/>
    </xf>
    <xf numFmtId="0" fontId="1" fillId="0" borderId="6" xfId="10" applyBorder="1">
      <alignment vertical="center"/>
    </xf>
    <xf numFmtId="0" fontId="1" fillId="0" borderId="7" xfId="10" applyBorder="1">
      <alignment vertical="center"/>
    </xf>
    <xf numFmtId="0" fontId="1" fillId="0" borderId="8" xfId="10" applyBorder="1">
      <alignment vertical="center"/>
    </xf>
    <xf numFmtId="0" fontId="1" fillId="0" borderId="9" xfId="10" applyBorder="1">
      <alignment vertical="center"/>
    </xf>
    <xf numFmtId="0" fontId="1" fillId="0" borderId="10" xfId="10" applyBorder="1">
      <alignment vertical="center"/>
    </xf>
    <xf numFmtId="0" fontId="1" fillId="0" borderId="11" xfId="10" applyBorder="1">
      <alignment vertical="center"/>
    </xf>
    <xf numFmtId="0" fontId="1" fillId="0" borderId="12" xfId="10" applyBorder="1">
      <alignment vertical="center"/>
    </xf>
    <xf numFmtId="0" fontId="1" fillId="0" borderId="13" xfId="10" applyBorder="1">
      <alignment vertical="center"/>
    </xf>
    <xf numFmtId="14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  <xf numFmtId="0" fontId="2" fillId="0" borderId="0" xfId="6"/>
    <xf numFmtId="0" fontId="27" fillId="0" borderId="0" xfId="6" applyFont="1" applyAlignment="1">
      <alignment vertical="center" wrapText="1"/>
    </xf>
    <xf numFmtId="0" fontId="28" fillId="0" borderId="0" xfId="6" applyFont="1"/>
    <xf numFmtId="0" fontId="29" fillId="0" borderId="0" xfId="6" applyFont="1"/>
    <xf numFmtId="14" fontId="0" fillId="0" borderId="0" xfId="0" applyNumberFormat="1">
      <alignment vertical="center"/>
    </xf>
    <xf numFmtId="0" fontId="8" fillId="0" borderId="14" xfId="21" applyFont="1" applyBorder="1" applyAlignment="1">
      <alignment horizontal="center" vertical="center" shrinkToFit="1"/>
    </xf>
    <xf numFmtId="0" fontId="16" fillId="0" borderId="14" xfId="21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176" fontId="14" fillId="0" borderId="0" xfId="21" applyNumberFormat="1" applyFont="1" applyAlignment="1">
      <alignment horizontal="center" vertical="center"/>
    </xf>
    <xf numFmtId="0" fontId="16" fillId="8" borderId="0" xfId="0" applyFont="1" applyFill="1">
      <alignment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left" vertical="center"/>
    </xf>
    <xf numFmtId="0" fontId="16" fillId="3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16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26" fillId="0" borderId="0" xfId="6" applyFont="1" applyAlignment="1">
      <alignment horizontal="left" vertical="center" wrapText="1"/>
    </xf>
    <xf numFmtId="0" fontId="16" fillId="0" borderId="1" xfId="21" applyFont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2" fillId="0" borderId="0" xfId="22">
      <alignment vertical="center"/>
    </xf>
    <xf numFmtId="0" fontId="2" fillId="10" borderId="0" xfId="22" applyFill="1">
      <alignment vertical="center"/>
    </xf>
    <xf numFmtId="0" fontId="2" fillId="11" borderId="15" xfId="22" applyFill="1" applyBorder="1">
      <alignment vertical="center"/>
    </xf>
    <xf numFmtId="0" fontId="2" fillId="0" borderId="16" xfId="22" applyBorder="1">
      <alignment vertical="center"/>
    </xf>
    <xf numFmtId="0" fontId="2" fillId="11" borderId="18" xfId="22" applyFill="1" applyBorder="1">
      <alignment vertical="center"/>
    </xf>
    <xf numFmtId="0" fontId="2" fillId="12" borderId="0" xfId="22" applyFill="1">
      <alignment vertical="center"/>
    </xf>
    <xf numFmtId="0" fontId="2" fillId="8" borderId="0" xfId="22" applyFill="1">
      <alignment vertical="center"/>
    </xf>
    <xf numFmtId="0" fontId="2" fillId="12" borderId="19" xfId="22" applyFill="1" applyBorder="1">
      <alignment vertical="center"/>
    </xf>
    <xf numFmtId="0" fontId="2" fillId="12" borderId="2" xfId="22" applyFill="1" applyBorder="1">
      <alignment vertical="center"/>
    </xf>
    <xf numFmtId="0" fontId="2" fillId="12" borderId="20" xfId="22" applyFill="1" applyBorder="1">
      <alignment vertical="center"/>
    </xf>
    <xf numFmtId="0" fontId="2" fillId="12" borderId="21" xfId="22" applyFill="1" applyBorder="1">
      <alignment vertical="center"/>
    </xf>
    <xf numFmtId="0" fontId="2" fillId="12" borderId="22" xfId="22" applyFill="1" applyBorder="1">
      <alignment vertical="center"/>
    </xf>
    <xf numFmtId="0" fontId="2" fillId="12" borderId="23" xfId="22" applyFill="1" applyBorder="1">
      <alignment vertical="center"/>
    </xf>
    <xf numFmtId="0" fontId="2" fillId="13" borderId="18" xfId="22" applyFill="1" applyBorder="1">
      <alignment vertical="center"/>
    </xf>
    <xf numFmtId="0" fontId="2" fillId="12" borderId="24" xfId="22" applyFill="1" applyBorder="1">
      <alignment vertical="center"/>
    </xf>
    <xf numFmtId="0" fontId="2" fillId="12" borderId="25" xfId="22" applyFill="1" applyBorder="1">
      <alignment vertical="center"/>
    </xf>
    <xf numFmtId="0" fontId="2" fillId="12" borderId="26" xfId="22" applyFill="1" applyBorder="1">
      <alignment vertical="center"/>
    </xf>
    <xf numFmtId="0" fontId="2" fillId="12" borderId="27" xfId="22" applyFill="1" applyBorder="1">
      <alignment vertical="center"/>
    </xf>
    <xf numFmtId="0" fontId="2" fillId="12" borderId="28" xfId="22" applyFill="1" applyBorder="1">
      <alignment vertical="center"/>
    </xf>
    <xf numFmtId="0" fontId="2" fillId="12" borderId="29" xfId="22" applyFill="1" applyBorder="1">
      <alignment vertical="center"/>
    </xf>
    <xf numFmtId="0" fontId="2" fillId="12" borderId="30" xfId="22" applyFill="1" applyBorder="1">
      <alignment vertical="center"/>
    </xf>
    <xf numFmtId="0" fontId="2" fillId="12" borderId="31" xfId="22" applyFill="1" applyBorder="1">
      <alignment vertical="center"/>
    </xf>
    <xf numFmtId="0" fontId="2" fillId="12" borderId="32" xfId="22" applyFill="1" applyBorder="1">
      <alignment vertical="center"/>
    </xf>
    <xf numFmtId="0" fontId="2" fillId="12" borderId="14" xfId="22" applyFill="1" applyBorder="1">
      <alignment vertical="center"/>
    </xf>
    <xf numFmtId="0" fontId="2" fillId="12" borderId="33" xfId="22" applyFill="1" applyBorder="1">
      <alignment vertical="center"/>
    </xf>
    <xf numFmtId="0" fontId="2" fillId="11" borderId="0" xfId="22" applyFill="1">
      <alignment vertical="center"/>
    </xf>
    <xf numFmtId="0" fontId="2" fillId="0" borderId="18" xfId="22" applyBorder="1">
      <alignment vertical="center"/>
    </xf>
    <xf numFmtId="0" fontId="34" fillId="11" borderId="0" xfId="22" applyFont="1" applyFill="1">
      <alignment vertical="center"/>
    </xf>
    <xf numFmtId="0" fontId="35" fillId="11" borderId="0" xfId="22" applyFont="1" applyFill="1">
      <alignment vertical="center"/>
    </xf>
    <xf numFmtId="0" fontId="2" fillId="0" borderId="15" xfId="22" applyBorder="1">
      <alignment vertical="center"/>
    </xf>
    <xf numFmtId="0" fontId="17" fillId="0" borderId="16" xfId="22" applyFont="1" applyBorder="1">
      <alignment vertical="center"/>
    </xf>
    <xf numFmtId="0" fontId="2" fillId="0" borderId="34" xfId="22" applyBorder="1">
      <alignment vertical="center"/>
    </xf>
    <xf numFmtId="0" fontId="2" fillId="0" borderId="13" xfId="22" applyBorder="1">
      <alignment vertical="center"/>
    </xf>
    <xf numFmtId="0" fontId="2" fillId="0" borderId="12" xfId="22" applyBorder="1">
      <alignment vertical="center"/>
    </xf>
    <xf numFmtId="0" fontId="2" fillId="0" borderId="11" xfId="22" applyBorder="1">
      <alignment vertical="center"/>
    </xf>
    <xf numFmtId="0" fontId="2" fillId="0" borderId="17" xfId="22" applyBorder="1">
      <alignment vertical="center"/>
    </xf>
    <xf numFmtId="0" fontId="2" fillId="0" borderId="10" xfId="22" applyBorder="1">
      <alignment vertical="center"/>
    </xf>
    <xf numFmtId="0" fontId="2" fillId="0" borderId="9" xfId="22" applyBorder="1">
      <alignment vertical="center"/>
    </xf>
    <xf numFmtId="0" fontId="2" fillId="0" borderId="8" xfId="22" applyBorder="1">
      <alignment vertical="center"/>
    </xf>
    <xf numFmtId="0" fontId="2" fillId="0" borderId="7" xfId="22" applyBorder="1">
      <alignment vertical="center"/>
    </xf>
    <xf numFmtId="0" fontId="2" fillId="0" borderId="6" xfId="22" applyBorder="1">
      <alignment vertical="center"/>
    </xf>
    <xf numFmtId="0" fontId="17" fillId="16" borderId="0" xfId="0" applyFont="1" applyFill="1">
      <alignment vertical="center"/>
    </xf>
    <xf numFmtId="0" fontId="26" fillId="0" borderId="0" xfId="6" applyFont="1" applyAlignment="1">
      <alignment horizontal="left" vertical="center" shrinkToFit="1"/>
    </xf>
    <xf numFmtId="176" fontId="30" fillId="0" borderId="0" xfId="6" applyNumberFormat="1" applyFont="1" applyAlignment="1">
      <alignment horizontal="center" vertical="center" shrinkToFit="1"/>
    </xf>
    <xf numFmtId="0" fontId="9" fillId="0" borderId="0" xfId="6" applyFont="1" applyAlignment="1">
      <alignment horizontal="center" vertical="center" wrapText="1"/>
    </xf>
    <xf numFmtId="58" fontId="30" fillId="0" borderId="0" xfId="6" applyNumberFormat="1" applyFont="1" applyAlignment="1">
      <alignment horizontal="center" vertical="center" shrinkToFit="1"/>
    </xf>
    <xf numFmtId="58" fontId="0" fillId="0" borderId="0" xfId="0" applyNumberFormat="1" applyAlignment="1">
      <alignment vertical="center" shrinkToFit="1"/>
    </xf>
    <xf numFmtId="0" fontId="16" fillId="0" borderId="0" xfId="4" applyFont="1" applyAlignment="1">
      <alignment vertical="center" shrinkToFit="1"/>
    </xf>
    <xf numFmtId="0" fontId="0" fillId="0" borderId="0" xfId="0" applyAlignment="1">
      <alignment vertical="center" shrinkToFit="1"/>
    </xf>
    <xf numFmtId="0" fontId="20" fillId="0" borderId="0" xfId="10" applyFont="1" applyAlignment="1">
      <alignment horizontal="center" vertical="center"/>
    </xf>
    <xf numFmtId="49" fontId="21" fillId="0" borderId="0" xfId="10" applyNumberFormat="1" applyFont="1" applyAlignment="1">
      <alignment horizontal="center" vertical="center"/>
    </xf>
    <xf numFmtId="0" fontId="20" fillId="0" borderId="0" xfId="10" applyFont="1" applyAlignment="1">
      <alignment horizontal="left" vertical="center"/>
    </xf>
    <xf numFmtId="58" fontId="21" fillId="0" borderId="0" xfId="10" applyNumberFormat="1" applyFont="1" applyAlignment="1">
      <alignment horizontal="center" vertical="center"/>
    </xf>
    <xf numFmtId="0" fontId="21" fillId="0" borderId="0" xfId="10" applyFont="1" applyAlignment="1">
      <alignment horizontal="left" vertical="center"/>
    </xf>
    <xf numFmtId="6" fontId="21" fillId="0" borderId="0" xfId="10" applyNumberFormat="1" applyFont="1" applyAlignment="1">
      <alignment horizontal="left" vertical="center"/>
    </xf>
    <xf numFmtId="176" fontId="20" fillId="0" borderId="0" xfId="10" applyNumberFormat="1" applyFont="1" applyAlignment="1">
      <alignment horizontal="center" vertical="center"/>
    </xf>
    <xf numFmtId="176" fontId="21" fillId="0" borderId="0" xfId="10" applyNumberFormat="1" applyFont="1" applyAlignment="1">
      <alignment horizontal="center" vertical="center" shrinkToFit="1"/>
    </xf>
    <xf numFmtId="0" fontId="21" fillId="0" borderId="0" xfId="10" applyFont="1" applyAlignment="1">
      <alignment horizontal="left" vertical="center" wrapText="1"/>
    </xf>
    <xf numFmtId="0" fontId="19" fillId="0" borderId="0" xfId="8" applyFont="1" applyAlignment="1">
      <alignment horizontal="center" vertical="center" wrapText="1" shrinkToFit="1"/>
    </xf>
    <xf numFmtId="0" fontId="18" fillId="0" borderId="0" xfId="21" applyFont="1" applyAlignment="1">
      <alignment horizontal="center" vertical="center"/>
    </xf>
    <xf numFmtId="0" fontId="0" fillId="0" borderId="0" xfId="0">
      <alignment vertical="center"/>
    </xf>
    <xf numFmtId="49" fontId="11" fillId="0" borderId="0" xfId="21" applyNumberFormat="1" applyFont="1" applyAlignment="1">
      <alignment horizontal="center" vertical="center"/>
    </xf>
    <xf numFmtId="176" fontId="11" fillId="0" borderId="0" xfId="21" applyNumberFormat="1" applyFont="1" applyAlignment="1">
      <alignment horizontal="left" vertical="center"/>
    </xf>
    <xf numFmtId="31" fontId="10" fillId="0" borderId="0" xfId="0" applyNumberFormat="1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14" fontId="10" fillId="0" borderId="0" xfId="21" applyNumberFormat="1" applyFont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0" fontId="8" fillId="0" borderId="4" xfId="21" applyFont="1" applyBorder="1" applyAlignment="1">
      <alignment horizontal="center" vertical="center" shrinkToFit="1"/>
    </xf>
    <xf numFmtId="0" fontId="8" fillId="0" borderId="3" xfId="21" applyFont="1" applyBorder="1" applyAlignment="1">
      <alignment horizontal="center" vertical="center" shrinkToFit="1"/>
    </xf>
    <xf numFmtId="0" fontId="8" fillId="0" borderId="5" xfId="21" applyFont="1" applyBorder="1" applyAlignment="1">
      <alignment horizontal="center" vertical="center" shrinkToFit="1"/>
    </xf>
    <xf numFmtId="14" fontId="11" fillId="0" borderId="0" xfId="21" applyNumberFormat="1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0" fontId="17" fillId="8" borderId="0" xfId="22" applyFont="1" applyFill="1" applyAlignment="1">
      <alignment vertical="center" textRotation="180" shrinkToFit="1"/>
    </xf>
    <xf numFmtId="0" fontId="17" fillId="0" borderId="0" xfId="0" applyFont="1" applyAlignment="1">
      <alignment vertical="center" textRotation="180" shrinkToFit="1"/>
    </xf>
    <xf numFmtId="0" fontId="15" fillId="12" borderId="6" xfId="22" applyFont="1" applyFill="1" applyBorder="1" applyAlignment="1">
      <alignment horizontal="center" vertical="center" textRotation="255"/>
    </xf>
    <xf numFmtId="0" fontId="15" fillId="12" borderId="7" xfId="22" applyFont="1" applyFill="1" applyBorder="1" applyAlignment="1">
      <alignment horizontal="center" vertical="center" textRotation="255"/>
    </xf>
    <xf numFmtId="0" fontId="15" fillId="12" borderId="8" xfId="22" applyFont="1" applyFill="1" applyBorder="1" applyAlignment="1">
      <alignment horizontal="center" vertical="center" textRotation="255"/>
    </xf>
    <xf numFmtId="0" fontId="15" fillId="12" borderId="9" xfId="22" applyFont="1" applyFill="1" applyBorder="1" applyAlignment="1">
      <alignment horizontal="center" vertical="center" textRotation="255"/>
    </xf>
    <xf numFmtId="0" fontId="15" fillId="12" borderId="0" xfId="22" applyFont="1" applyFill="1" applyAlignment="1">
      <alignment horizontal="center" vertical="center" textRotation="255"/>
    </xf>
    <xf numFmtId="0" fontId="15" fillId="12" borderId="10" xfId="22" applyFont="1" applyFill="1" applyBorder="1" applyAlignment="1">
      <alignment horizontal="center" vertical="center" textRotation="255"/>
    </xf>
    <xf numFmtId="0" fontId="15" fillId="12" borderId="11" xfId="22" applyFont="1" applyFill="1" applyBorder="1" applyAlignment="1">
      <alignment horizontal="center" vertical="center" textRotation="255"/>
    </xf>
    <xf numFmtId="0" fontId="15" fillId="12" borderId="12" xfId="22" applyFont="1" applyFill="1" applyBorder="1" applyAlignment="1">
      <alignment horizontal="center" vertical="center" textRotation="255"/>
    </xf>
    <xf numFmtId="0" fontId="15" fillId="12" borderId="13" xfId="22" applyFont="1" applyFill="1" applyBorder="1" applyAlignment="1">
      <alignment horizontal="center" vertical="center" textRotation="255"/>
    </xf>
    <xf numFmtId="0" fontId="36" fillId="0" borderId="0" xfId="22" applyFont="1" applyAlignment="1">
      <alignment horizontal="right" vertical="center"/>
    </xf>
    <xf numFmtId="0" fontId="2" fillId="0" borderId="36" xfId="22" applyBorder="1" applyAlignment="1">
      <alignment horizontal="center" vertical="center"/>
    </xf>
    <xf numFmtId="0" fontId="36" fillId="8" borderId="0" xfId="22" applyFont="1" applyFill="1" applyAlignment="1">
      <alignment horizontal="center" vertical="center" textRotation="255"/>
    </xf>
    <xf numFmtId="0" fontId="37" fillId="0" borderId="0" xfId="22" applyFont="1" applyAlignment="1">
      <alignment horizontal="center" vertical="center"/>
    </xf>
    <xf numFmtId="0" fontId="37" fillId="8" borderId="0" xfId="22" applyFont="1" applyFill="1" applyAlignment="1">
      <alignment horizontal="center" vertical="center"/>
    </xf>
    <xf numFmtId="0" fontId="38" fillId="15" borderId="35" xfId="22" applyFont="1" applyFill="1" applyBorder="1" applyAlignment="1">
      <alignment horizontal="center" vertical="center"/>
    </xf>
    <xf numFmtId="0" fontId="2" fillId="0" borderId="7" xfId="22" applyBorder="1" applyAlignment="1">
      <alignment horizontal="center" vertical="center"/>
    </xf>
    <xf numFmtId="0" fontId="2" fillId="0" borderId="0" xfId="22" applyAlignment="1">
      <alignment horizontal="center" vertical="center"/>
    </xf>
    <xf numFmtId="0" fontId="36" fillId="14" borderId="0" xfId="22" applyFont="1" applyFill="1" applyAlignment="1">
      <alignment horizontal="center" vertical="center" textRotation="255"/>
    </xf>
    <xf numFmtId="0" fontId="33" fillId="0" borderId="0" xfId="22" applyFont="1" applyAlignment="1">
      <alignment horizontal="center" vertical="center"/>
    </xf>
    <xf numFmtId="0" fontId="33" fillId="0" borderId="12" xfId="22" applyFont="1" applyBorder="1" applyAlignment="1">
      <alignment horizontal="center" vertical="center"/>
    </xf>
    <xf numFmtId="0" fontId="15" fillId="0" borderId="17" xfId="22" applyFont="1" applyBorder="1" applyAlignment="1">
      <alignment horizontal="center" vertical="top" textRotation="255" wrapText="1"/>
    </xf>
    <xf numFmtId="0" fontId="15" fillId="0" borderId="0" xfId="22" applyFont="1" applyAlignment="1">
      <alignment horizontal="center" vertical="top" textRotation="255" wrapText="1"/>
    </xf>
    <xf numFmtId="0" fontId="39" fillId="0" borderId="0" xfId="22" applyFont="1" applyAlignment="1">
      <alignment horizontal="left" vertical="top" wrapText="1"/>
    </xf>
    <xf numFmtId="0" fontId="36" fillId="0" borderId="0" xfId="22" applyFont="1" applyAlignment="1">
      <alignment horizontal="left" vertical="center"/>
    </xf>
    <xf numFmtId="0" fontId="33" fillId="0" borderId="6" xfId="22" applyFont="1" applyBorder="1" applyAlignment="1">
      <alignment horizontal="center" vertical="center" wrapText="1"/>
    </xf>
    <xf numFmtId="0" fontId="33" fillId="0" borderId="7" xfId="22" applyFont="1" applyBorder="1" applyAlignment="1">
      <alignment horizontal="center" vertical="center" wrapText="1"/>
    </xf>
    <xf numFmtId="0" fontId="33" fillId="0" borderId="8" xfId="22" applyFont="1" applyBorder="1" applyAlignment="1">
      <alignment horizontal="center" vertical="center" wrapText="1"/>
    </xf>
    <xf numFmtId="0" fontId="33" fillId="0" borderId="9" xfId="22" applyFont="1" applyBorder="1" applyAlignment="1">
      <alignment horizontal="center" vertical="center" wrapText="1"/>
    </xf>
    <xf numFmtId="0" fontId="33" fillId="0" borderId="0" xfId="22" applyFont="1" applyAlignment="1">
      <alignment horizontal="center" vertical="center" wrapText="1"/>
    </xf>
    <xf numFmtId="0" fontId="33" fillId="0" borderId="10" xfId="22" applyFont="1" applyBorder="1" applyAlignment="1">
      <alignment horizontal="center" vertical="center" wrapText="1"/>
    </xf>
    <xf numFmtId="0" fontId="33" fillId="0" borderId="11" xfId="22" applyFont="1" applyBorder="1" applyAlignment="1">
      <alignment horizontal="center" vertical="center" wrapText="1"/>
    </xf>
    <xf numFmtId="0" fontId="33" fillId="0" borderId="12" xfId="22" applyFont="1" applyBorder="1" applyAlignment="1">
      <alignment horizontal="center" vertical="center" wrapText="1"/>
    </xf>
    <xf numFmtId="0" fontId="33" fillId="0" borderId="13" xfId="22" applyFont="1" applyBorder="1" applyAlignment="1">
      <alignment horizontal="center" vertical="center" wrapText="1"/>
    </xf>
  </cellXfs>
  <cellStyles count="23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1 2" xfId="22" xr:uid="{5F284CB2-A2F1-4AE6-B152-6C6620DCC04D}"/>
    <cellStyle name="標準 11_Xl0000004" xfId="4" xr:uid="{00000000-0005-0000-0000-000004000000}"/>
    <cellStyle name="標準 12" xfId="5" xr:uid="{00000000-0005-0000-0000-000005000000}"/>
    <cellStyle name="標準 2" xfId="6" xr:uid="{00000000-0005-0000-0000-000006000000}"/>
    <cellStyle name="標準 2 2" xfId="7" xr:uid="{00000000-0005-0000-0000-000007000000}"/>
    <cellStyle name="標準 2 2 2" xfId="8" xr:uid="{00000000-0005-0000-0000-000008000000}"/>
    <cellStyle name="標準 2 2_asahi cup 2015 Ｕ-１１・１２参加チーム" xfId="9" xr:uid="{00000000-0005-0000-0000-000009000000}"/>
    <cellStyle name="標準 2 2_Xl0000004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 5 2" xfId="14" xr:uid="{00000000-0005-0000-0000-00000E000000}"/>
    <cellStyle name="標準 5 3" xfId="15" xr:uid="{00000000-0005-0000-0000-00000F000000}"/>
    <cellStyle name="標準 5 4" xfId="16" xr:uid="{00000000-0005-0000-0000-000010000000}"/>
    <cellStyle name="標準 6" xfId="17" xr:uid="{00000000-0005-0000-0000-000011000000}"/>
    <cellStyle name="標準 7" xfId="18" xr:uid="{00000000-0005-0000-0000-000012000000}"/>
    <cellStyle name="標準 8" xfId="19" xr:uid="{00000000-0005-0000-0000-000013000000}"/>
    <cellStyle name="標準 9" xfId="20" xr:uid="{00000000-0005-0000-0000-000014000000}"/>
    <cellStyle name="標準_Sheet1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0</xdr:rowOff>
    </xdr:from>
    <xdr:to>
      <xdr:col>10</xdr:col>
      <xdr:colOff>476250</xdr:colOff>
      <xdr:row>11</xdr:row>
      <xdr:rowOff>66675</xdr:rowOff>
    </xdr:to>
    <xdr:sp macro="" textlink="">
      <xdr:nvSpPr>
        <xdr:cNvPr id="9261" name="AutoShape 2">
          <a:extLst>
            <a:ext uri="{FF2B5EF4-FFF2-40B4-BE49-F238E27FC236}">
              <a16:creationId xmlns:a16="http://schemas.microsoft.com/office/drawing/2014/main" id="{99ADA059-BBA2-4C3C-9AA6-A55DD79989CA}"/>
            </a:ext>
          </a:extLst>
        </xdr:cNvPr>
        <xdr:cNvSpPr>
          <a:spLocks noChangeAspect="1" noChangeArrowheads="1"/>
        </xdr:cNvSpPr>
      </xdr:nvSpPr>
      <xdr:spPr bwMode="auto">
        <a:xfrm>
          <a:off x="123825" y="514350"/>
          <a:ext cx="72104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95250</xdr:colOff>
      <xdr:row>17</xdr:row>
      <xdr:rowOff>57150</xdr:rowOff>
    </xdr:from>
    <xdr:to>
      <xdr:col>6</xdr:col>
      <xdr:colOff>638175</xdr:colOff>
      <xdr:row>31</xdr:row>
      <xdr:rowOff>85725</xdr:rowOff>
    </xdr:to>
    <xdr:pic>
      <xdr:nvPicPr>
        <xdr:cNvPr id="9262" name="Picture 6" descr="894d1c2bbcf7fb541fc224e57338e2a4-1">
          <a:extLst>
            <a:ext uri="{FF2B5EF4-FFF2-40B4-BE49-F238E27FC236}">
              <a16:creationId xmlns:a16="http://schemas.microsoft.com/office/drawing/2014/main" id="{96FCE6E2-751A-46EB-AEBB-5414527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971800"/>
          <a:ext cx="2600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25</xdr:row>
      <xdr:rowOff>85725</xdr:rowOff>
    </xdr:from>
    <xdr:to>
      <xdr:col>10</xdr:col>
      <xdr:colOff>85725</xdr:colOff>
      <xdr:row>35</xdr:row>
      <xdr:rowOff>66675</xdr:rowOff>
    </xdr:to>
    <xdr:sp macro="" textlink="">
      <xdr:nvSpPr>
        <xdr:cNvPr id="9220" name="WordArt 7">
          <a:extLst>
            <a:ext uri="{FF2B5EF4-FFF2-40B4-BE49-F238E27FC236}">
              <a16:creationId xmlns:a16="http://schemas.microsoft.com/office/drawing/2014/main" id="{5A6F6B09-A7F9-4DBE-BE85-D24E107D8587}"/>
            </a:ext>
          </a:extLst>
        </xdr:cNvPr>
        <xdr:cNvSpPr>
          <a:spLocks noChangeArrowheads="1" noChangeShapeType="1"/>
        </xdr:cNvSpPr>
      </xdr:nvSpPr>
      <xdr:spPr bwMode="auto">
        <a:xfrm>
          <a:off x="771525" y="4371975"/>
          <a:ext cx="61722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41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このボールの向こうに</a:t>
          </a:r>
        </a:p>
        <a:p>
          <a:pPr algn="ctr" rtl="0">
            <a:lnSpc>
              <a:spcPts val="41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en-US" altLang="ja-JP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DREAM</a:t>
          </a:r>
        </a:p>
      </xdr:txBody>
    </xdr:sp>
    <xdr:clientData/>
  </xdr:twoCellAnchor>
  <xdr:twoCellAnchor>
    <xdr:from>
      <xdr:col>0</xdr:col>
      <xdr:colOff>283845</xdr:colOff>
      <xdr:row>49</xdr:row>
      <xdr:rowOff>38100</xdr:rowOff>
    </xdr:from>
    <xdr:to>
      <xdr:col>10</xdr:col>
      <xdr:colOff>116209</xdr:colOff>
      <xdr:row>54</xdr:row>
      <xdr:rowOff>114300</xdr:rowOff>
    </xdr:to>
    <xdr:sp macro="" textlink="">
      <xdr:nvSpPr>
        <xdr:cNvPr id="8" name="WordArt 8">
          <a:extLst>
            <a:ext uri="{FF2B5EF4-FFF2-40B4-BE49-F238E27FC236}">
              <a16:creationId xmlns:a16="http://schemas.microsoft.com/office/drawing/2014/main" id="{E5CD625A-DDC1-4642-AB33-1E225B0019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" y="8439150"/>
          <a:ext cx="6686550" cy="933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主催：旭</a:t>
          </a:r>
          <a:r>
            <a:rPr lang="en-US" altLang="ja-JP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FC.</a:t>
          </a:r>
          <a:r>
            <a:rPr lang="ja-JP" alt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ジュニア</a:t>
          </a:r>
        </a:p>
      </xdr:txBody>
    </xdr:sp>
    <xdr:clientData/>
  </xdr:twoCellAnchor>
  <xdr:twoCellAnchor editAs="absolute">
    <xdr:from>
      <xdr:col>7</xdr:col>
      <xdr:colOff>476250</xdr:colOff>
      <xdr:row>15</xdr:row>
      <xdr:rowOff>161925</xdr:rowOff>
    </xdr:from>
    <xdr:to>
      <xdr:col>10</xdr:col>
      <xdr:colOff>247650</xdr:colOff>
      <xdr:row>20</xdr:row>
      <xdr:rowOff>76200</xdr:rowOff>
    </xdr:to>
    <xdr:sp macro="" textlink="">
      <xdr:nvSpPr>
        <xdr:cNvPr id="9231" name="WordArt 8">
          <a:extLst>
            <a:ext uri="{FF2B5EF4-FFF2-40B4-BE49-F238E27FC236}">
              <a16:creationId xmlns:a16="http://schemas.microsoft.com/office/drawing/2014/main" id="{523AB9B7-7DFE-4FD0-8CCB-7E1A5C15D5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76850" y="2733675"/>
          <a:ext cx="1828800" cy="77152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u="sng" strike="sngStrike" kern="10" cap="small" spc="0">
              <a:ln w="12700">
                <a:solidFill>
                  <a:srgbClr val="000080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Ｕ－１２</a:t>
          </a:r>
        </a:p>
      </xdr:txBody>
    </xdr:sp>
    <xdr:clientData/>
  </xdr:twoCellAnchor>
  <xdr:twoCellAnchor>
    <xdr:from>
      <xdr:col>2</xdr:col>
      <xdr:colOff>295275</xdr:colOff>
      <xdr:row>2</xdr:row>
      <xdr:rowOff>66675</xdr:rowOff>
    </xdr:from>
    <xdr:to>
      <xdr:col>10</xdr:col>
      <xdr:colOff>247650</xdr:colOff>
      <xdr:row>12</xdr:row>
      <xdr:rowOff>161925</xdr:rowOff>
    </xdr:to>
    <xdr:sp macro="" textlink="">
      <xdr:nvSpPr>
        <xdr:cNvPr id="9232" name="WordArt 16">
          <a:extLst>
            <a:ext uri="{FF2B5EF4-FFF2-40B4-BE49-F238E27FC236}">
              <a16:creationId xmlns:a16="http://schemas.microsoft.com/office/drawing/2014/main" id="{9B06D8E9-1234-4F83-97BE-DF70D4CF7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6875" y="409575"/>
          <a:ext cx="5438775" cy="1809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6900"/>
            </a:lnSpc>
            <a:buNone/>
          </a:pPr>
          <a:r>
            <a:rPr lang="en-US" altLang="ja-JP" sz="60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asahicup2024</a:t>
          </a:r>
        </a:p>
        <a:p>
          <a:pPr algn="ctr" rtl="0">
            <a:lnSpc>
              <a:spcPts val="6900"/>
            </a:lnSpc>
            <a:buNone/>
          </a:pPr>
          <a:r>
            <a:rPr lang="ja-JP" altLang="en-US" sz="60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サッカー大会</a:t>
          </a:r>
        </a:p>
      </xdr:txBody>
    </xdr:sp>
    <xdr:clientData/>
  </xdr:twoCellAnchor>
  <xdr:twoCellAnchor>
    <xdr:from>
      <xdr:col>0</xdr:col>
      <xdr:colOff>123825</xdr:colOff>
      <xdr:row>3</xdr:row>
      <xdr:rowOff>57150</xdr:rowOff>
    </xdr:from>
    <xdr:to>
      <xdr:col>2</xdr:col>
      <xdr:colOff>285750</xdr:colOff>
      <xdr:row>11</xdr:row>
      <xdr:rowOff>66675</xdr:rowOff>
    </xdr:to>
    <xdr:pic>
      <xdr:nvPicPr>
        <xdr:cNvPr id="9267" name="Picture 3" descr="asahilogo001">
          <a:extLst>
            <a:ext uri="{FF2B5EF4-FFF2-40B4-BE49-F238E27FC236}">
              <a16:creationId xmlns:a16="http://schemas.microsoft.com/office/drawing/2014/main" id="{CCBD002A-795E-4F37-A131-E8EF9227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0"/>
          <a:ext cx="15335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CF38699-D5E5-4F7F-B9D7-E54284975A64}"/>
            </a:ext>
          </a:extLst>
        </xdr:cNvPr>
        <xdr:cNvSpPr/>
      </xdr:nvSpPr>
      <xdr:spPr>
        <a:xfrm>
          <a:off x="11188700" y="9474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7E6A661-981A-4153-8956-06E658A6AA4D}"/>
            </a:ext>
          </a:extLst>
        </xdr:cNvPr>
        <xdr:cNvSpPr/>
      </xdr:nvSpPr>
      <xdr:spPr>
        <a:xfrm>
          <a:off x="11214100" y="97790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EEC4D45-9B3D-4826-86B7-00F5DD6D0961}"/>
            </a:ext>
          </a:extLst>
        </xdr:cNvPr>
        <xdr:cNvSpPr/>
      </xdr:nvSpPr>
      <xdr:spPr>
        <a:xfrm>
          <a:off x="11201400" y="10083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38CBDC1C-9776-4D71-B581-51488CC109F0}"/>
            </a:ext>
          </a:extLst>
        </xdr:cNvPr>
        <xdr:cNvSpPr/>
      </xdr:nvSpPr>
      <xdr:spPr>
        <a:xfrm>
          <a:off x="11188700" y="10375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D4E46ADF-06ED-47F5-BD4D-250CF38851EC}"/>
            </a:ext>
          </a:extLst>
        </xdr:cNvPr>
        <xdr:cNvSpPr/>
      </xdr:nvSpPr>
      <xdr:spPr>
        <a:xfrm>
          <a:off x="11188700" y="11480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15791860-943D-4D2F-9B8A-31B9C03126DF}"/>
            </a:ext>
          </a:extLst>
        </xdr:cNvPr>
        <xdr:cNvSpPr/>
      </xdr:nvSpPr>
      <xdr:spPr>
        <a:xfrm>
          <a:off x="11214100" y="117856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49A3F5F8-6B0A-4752-984C-8D71343CC569}"/>
            </a:ext>
          </a:extLst>
        </xdr:cNvPr>
        <xdr:cNvSpPr/>
      </xdr:nvSpPr>
      <xdr:spPr>
        <a:xfrm>
          <a:off x="11201400" y="12090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FD8FB12F-6C12-41BF-BD72-BEB6279F830D}"/>
            </a:ext>
          </a:extLst>
        </xdr:cNvPr>
        <xdr:cNvSpPr/>
      </xdr:nvSpPr>
      <xdr:spPr>
        <a:xfrm>
          <a:off x="11188700" y="12382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21</xdr:row>
      <xdr:rowOff>349250</xdr:rowOff>
    </xdr:from>
    <xdr:to>
      <xdr:col>15</xdr:col>
      <xdr:colOff>3175</xdr:colOff>
      <xdr:row>21</xdr:row>
      <xdr:rowOff>349250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609509D0-A4AB-4C19-8917-31700A0CC981}"/>
            </a:ext>
          </a:extLst>
        </xdr:cNvPr>
        <xdr:cNvSpPr/>
      </xdr:nvSpPr>
      <xdr:spPr>
        <a:xfrm>
          <a:off x="11201400" y="13500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6F2DCB7A-B422-45C0-9878-BAC6D39DAC94}"/>
            </a:ext>
          </a:extLst>
        </xdr:cNvPr>
        <xdr:cNvSpPr/>
      </xdr:nvSpPr>
      <xdr:spPr>
        <a:xfrm>
          <a:off x="11226800" y="13804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21</xdr:row>
      <xdr:rowOff>349250</xdr:rowOff>
    </xdr:from>
    <xdr:to>
      <xdr:col>14</xdr:col>
      <xdr:colOff>349250</xdr:colOff>
      <xdr:row>21</xdr:row>
      <xdr:rowOff>349250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6BD60A53-C242-45FE-A32B-27018AE69C5E}"/>
            </a:ext>
          </a:extLst>
        </xdr:cNvPr>
        <xdr:cNvSpPr/>
      </xdr:nvSpPr>
      <xdr:spPr>
        <a:xfrm>
          <a:off x="11214100" y="141097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3175</xdr:rowOff>
    </xdr:from>
    <xdr:to>
      <xdr:col>15</xdr:col>
      <xdr:colOff>3175</xdr:colOff>
      <xdr:row>22</xdr:row>
      <xdr:rowOff>3175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D1477DED-3B27-4E59-A75F-1DA4068DC1D4}"/>
            </a:ext>
          </a:extLst>
        </xdr:cNvPr>
        <xdr:cNvSpPr/>
      </xdr:nvSpPr>
      <xdr:spPr>
        <a:xfrm>
          <a:off x="11201400" y="14401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CE6BDA03-C00D-4CFE-AB87-F7687499E2AC}"/>
            </a:ext>
          </a:extLst>
        </xdr:cNvPr>
        <xdr:cNvSpPr/>
      </xdr:nvSpPr>
      <xdr:spPr>
        <a:xfrm>
          <a:off x="11214100" y="155067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21</xdr:row>
      <xdr:rowOff>349250</xdr:rowOff>
    </xdr:from>
    <xdr:to>
      <xdr:col>22</xdr:col>
      <xdr:colOff>406400</xdr:colOff>
      <xdr:row>21</xdr:row>
      <xdr:rowOff>349250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A15DB377-050F-4F3D-8F84-140D21B511C2}"/>
            </a:ext>
          </a:extLst>
        </xdr:cNvPr>
        <xdr:cNvSpPr/>
      </xdr:nvSpPr>
      <xdr:spPr>
        <a:xfrm>
          <a:off x="11239500" y="15811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21</xdr:row>
      <xdr:rowOff>349250</xdr:rowOff>
    </xdr:from>
    <xdr:to>
      <xdr:col>22</xdr:col>
      <xdr:colOff>393700</xdr:colOff>
      <xdr:row>21</xdr:row>
      <xdr:rowOff>349250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42362451-3BE6-40F0-827D-946E6F525749}"/>
            </a:ext>
          </a:extLst>
        </xdr:cNvPr>
        <xdr:cNvSpPr/>
      </xdr:nvSpPr>
      <xdr:spPr>
        <a:xfrm>
          <a:off x="11226800" y="16116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3175</xdr:rowOff>
    </xdr:from>
    <xdr:to>
      <xdr:col>22</xdr:col>
      <xdr:colOff>381000</xdr:colOff>
      <xdr:row>22</xdr:row>
      <xdr:rowOff>3175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CD69541B-0708-430E-BF35-E2E577DFDE9B}"/>
            </a:ext>
          </a:extLst>
        </xdr:cNvPr>
        <xdr:cNvSpPr/>
      </xdr:nvSpPr>
      <xdr:spPr>
        <a:xfrm>
          <a:off x="11214100" y="16408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A93D5855-AEF1-4FFA-99B0-D2D544FFEC81}"/>
            </a:ext>
          </a:extLst>
        </xdr:cNvPr>
        <xdr:cNvSpPr/>
      </xdr:nvSpPr>
      <xdr:spPr>
        <a:xfrm>
          <a:off x="11214100" y="182626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22</xdr:row>
      <xdr:rowOff>0</xdr:rowOff>
    </xdr:from>
    <xdr:to>
      <xdr:col>22</xdr:col>
      <xdr:colOff>406400</xdr:colOff>
      <xdr:row>22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6F23ABFF-77BC-403D-A7C3-7759471D142E}"/>
            </a:ext>
          </a:extLst>
        </xdr:cNvPr>
        <xdr:cNvSpPr/>
      </xdr:nvSpPr>
      <xdr:spPr>
        <a:xfrm>
          <a:off x="11239500" y="18567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320B581-E4EC-419C-9AEE-B129CFA79115}"/>
            </a:ext>
          </a:extLst>
        </xdr:cNvPr>
        <xdr:cNvSpPr/>
      </xdr:nvSpPr>
      <xdr:spPr>
        <a:xfrm>
          <a:off x="11226800" y="18872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65EE8A32-150D-4BDE-ACFA-03330A352A0C}"/>
            </a:ext>
          </a:extLst>
        </xdr:cNvPr>
        <xdr:cNvSpPr/>
      </xdr:nvSpPr>
      <xdr:spPr>
        <a:xfrm>
          <a:off x="11214100" y="19164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AE0FE463-FD26-45A9-88A7-DA8601878951}"/>
            </a:ext>
          </a:extLst>
        </xdr:cNvPr>
        <xdr:cNvSpPr/>
      </xdr:nvSpPr>
      <xdr:spPr>
        <a:xfrm>
          <a:off x="11201400" y="20269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22C45E66-697F-4A9A-B307-8C197CC3699B}"/>
            </a:ext>
          </a:extLst>
        </xdr:cNvPr>
        <xdr:cNvSpPr/>
      </xdr:nvSpPr>
      <xdr:spPr>
        <a:xfrm>
          <a:off x="11226800" y="205740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B6623C02-93ED-4F90-8159-F75C14FB50B2}"/>
            </a:ext>
          </a:extLst>
        </xdr:cNvPr>
        <xdr:cNvSpPr/>
      </xdr:nvSpPr>
      <xdr:spPr>
        <a:xfrm>
          <a:off x="11214100" y="20878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6D677132-D058-4503-948F-E358C9D49156}"/>
            </a:ext>
          </a:extLst>
        </xdr:cNvPr>
        <xdr:cNvSpPr/>
      </xdr:nvSpPr>
      <xdr:spPr>
        <a:xfrm>
          <a:off x="11201400" y="21170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23216E26-4841-4EFF-A412-12695D59603F}"/>
            </a:ext>
          </a:extLst>
        </xdr:cNvPr>
        <xdr:cNvSpPr/>
      </xdr:nvSpPr>
      <xdr:spPr>
        <a:xfrm>
          <a:off x="11188700" y="22288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29FE7F1F-1B65-4752-B6E5-5B90028B7939}"/>
            </a:ext>
          </a:extLst>
        </xdr:cNvPr>
        <xdr:cNvSpPr/>
      </xdr:nvSpPr>
      <xdr:spPr>
        <a:xfrm>
          <a:off x="11214100" y="22593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4057FCD4-8BC5-4AAC-A1C9-21ED15276662}"/>
            </a:ext>
          </a:extLst>
        </xdr:cNvPr>
        <xdr:cNvSpPr/>
      </xdr:nvSpPr>
      <xdr:spPr>
        <a:xfrm>
          <a:off x="11201400" y="22898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3175</xdr:rowOff>
    </xdr:from>
    <xdr:to>
      <xdr:col>22</xdr:col>
      <xdr:colOff>355600</xdr:colOff>
      <xdr:row>22</xdr:row>
      <xdr:rowOff>3175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28D1F01D-825E-4A57-8C26-6264F5C53FFE}"/>
            </a:ext>
          </a:extLst>
        </xdr:cNvPr>
        <xdr:cNvSpPr/>
      </xdr:nvSpPr>
      <xdr:spPr>
        <a:xfrm>
          <a:off x="11188700" y="23190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B604FCE4-8D5A-4CA6-9A4F-0CE4BA9FB669}"/>
            </a:ext>
          </a:extLst>
        </xdr:cNvPr>
        <xdr:cNvSpPr/>
      </xdr:nvSpPr>
      <xdr:spPr>
        <a:xfrm>
          <a:off x="11188700" y="24307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524517FE-2211-4EC0-A780-BF8CE245C0C2}"/>
            </a:ext>
          </a:extLst>
        </xdr:cNvPr>
        <xdr:cNvSpPr/>
      </xdr:nvSpPr>
      <xdr:spPr>
        <a:xfrm>
          <a:off x="11214100" y="246126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F454C08A-253F-4455-8E57-3ADB43D3740B}"/>
            </a:ext>
          </a:extLst>
        </xdr:cNvPr>
        <xdr:cNvSpPr/>
      </xdr:nvSpPr>
      <xdr:spPr>
        <a:xfrm>
          <a:off x="11201400" y="24917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220B218A-A9A2-4988-ADEA-7765B393538C}"/>
            </a:ext>
          </a:extLst>
        </xdr:cNvPr>
        <xdr:cNvSpPr/>
      </xdr:nvSpPr>
      <xdr:spPr>
        <a:xfrm>
          <a:off x="11188700" y="25209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21</xdr:row>
      <xdr:rowOff>349250</xdr:rowOff>
    </xdr:from>
    <xdr:to>
      <xdr:col>22</xdr:col>
      <xdr:colOff>342900</xdr:colOff>
      <xdr:row>21</xdr:row>
      <xdr:rowOff>349250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BFAE7FE6-394E-47C9-BB1E-5FBD684F92FB}"/>
            </a:ext>
          </a:extLst>
        </xdr:cNvPr>
        <xdr:cNvSpPr/>
      </xdr:nvSpPr>
      <xdr:spPr>
        <a:xfrm>
          <a:off x="11176000" y="4991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5D5F7652-71D7-45F1-9431-EC5EEB0B408F}"/>
            </a:ext>
          </a:extLst>
        </xdr:cNvPr>
        <xdr:cNvSpPr/>
      </xdr:nvSpPr>
      <xdr:spPr>
        <a:xfrm>
          <a:off x="11201400" y="5295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3B8CF89C-73E8-4166-9327-97DD1789A770}"/>
            </a:ext>
          </a:extLst>
        </xdr:cNvPr>
        <xdr:cNvSpPr/>
      </xdr:nvSpPr>
      <xdr:spPr>
        <a:xfrm>
          <a:off x="11188700" y="56007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22</xdr:row>
      <xdr:rowOff>3175</xdr:rowOff>
    </xdr:from>
    <xdr:to>
      <xdr:col>22</xdr:col>
      <xdr:colOff>342900</xdr:colOff>
      <xdr:row>22</xdr:row>
      <xdr:rowOff>3175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3805B45E-CDA3-48A1-BA72-322450BD3284}"/>
            </a:ext>
          </a:extLst>
        </xdr:cNvPr>
        <xdr:cNvSpPr/>
      </xdr:nvSpPr>
      <xdr:spPr>
        <a:xfrm>
          <a:off x="11176000" y="5892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899FC930-1DC7-4C14-8ECE-A517E63F762E}"/>
            </a:ext>
          </a:extLst>
        </xdr:cNvPr>
        <xdr:cNvSpPr/>
      </xdr:nvSpPr>
      <xdr:spPr>
        <a:xfrm>
          <a:off x="11188700" y="6718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36000F96-209D-443A-AB94-AFFF64B5850A}"/>
            </a:ext>
          </a:extLst>
        </xdr:cNvPr>
        <xdr:cNvSpPr/>
      </xdr:nvSpPr>
      <xdr:spPr>
        <a:xfrm>
          <a:off x="11214100" y="7023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2000A249-4C21-4581-9F48-120D4B03E239}"/>
            </a:ext>
          </a:extLst>
        </xdr:cNvPr>
        <xdr:cNvSpPr/>
      </xdr:nvSpPr>
      <xdr:spPr>
        <a:xfrm>
          <a:off x="11201400" y="7327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F2381469-54DA-42DD-808E-129F05ED7E34}"/>
            </a:ext>
          </a:extLst>
        </xdr:cNvPr>
        <xdr:cNvSpPr/>
      </xdr:nvSpPr>
      <xdr:spPr>
        <a:xfrm>
          <a:off x="11188700" y="76200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962DCCB-0F60-4E05-9D5C-0C04271E11E8}"/>
            </a:ext>
          </a:extLst>
        </xdr:cNvPr>
        <xdr:cNvSpPr/>
      </xdr:nvSpPr>
      <xdr:spPr>
        <a:xfrm>
          <a:off x="8172450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3DCC750-D419-47B8-9A71-C49EFFC8F623}"/>
            </a:ext>
          </a:extLst>
        </xdr:cNvPr>
        <xdr:cNvSpPr/>
      </xdr:nvSpPr>
      <xdr:spPr>
        <a:xfrm>
          <a:off x="801687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3747868-627A-45AB-AE95-D4863BB766E8}"/>
            </a:ext>
          </a:extLst>
        </xdr:cNvPr>
        <xdr:cNvSpPr/>
      </xdr:nvSpPr>
      <xdr:spPr>
        <a:xfrm>
          <a:off x="817562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60EC24C2-611F-446C-B492-7E6BCE5B2F5F}"/>
            </a:ext>
          </a:extLst>
        </xdr:cNvPr>
        <xdr:cNvSpPr/>
      </xdr:nvSpPr>
      <xdr:spPr>
        <a:xfrm>
          <a:off x="8172450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6F7424A2-8875-47BE-BBED-C8DBAB233527}"/>
            </a:ext>
          </a:extLst>
        </xdr:cNvPr>
        <xdr:cNvSpPr/>
      </xdr:nvSpPr>
      <xdr:spPr>
        <a:xfrm>
          <a:off x="8172450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E7B3D47A-4AAE-48B2-9F03-3B0E79AA4032}"/>
            </a:ext>
          </a:extLst>
        </xdr:cNvPr>
        <xdr:cNvSpPr/>
      </xdr:nvSpPr>
      <xdr:spPr>
        <a:xfrm>
          <a:off x="801687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EDF80A22-260C-42B4-9544-FC87946BABEE}"/>
            </a:ext>
          </a:extLst>
        </xdr:cNvPr>
        <xdr:cNvSpPr/>
      </xdr:nvSpPr>
      <xdr:spPr>
        <a:xfrm>
          <a:off x="817562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36223D9B-B9BF-474C-BFA7-0860734706EE}"/>
            </a:ext>
          </a:extLst>
        </xdr:cNvPr>
        <xdr:cNvSpPr/>
      </xdr:nvSpPr>
      <xdr:spPr>
        <a:xfrm>
          <a:off x="8172450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21</xdr:row>
      <xdr:rowOff>349250</xdr:rowOff>
    </xdr:from>
    <xdr:to>
      <xdr:col>15</xdr:col>
      <xdr:colOff>3175</xdr:colOff>
      <xdr:row>21</xdr:row>
      <xdr:rowOff>349250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21CBF59B-40B0-40CF-A95B-022C2CABC34B}"/>
            </a:ext>
          </a:extLst>
        </xdr:cNvPr>
        <xdr:cNvSpPr/>
      </xdr:nvSpPr>
      <xdr:spPr>
        <a:xfrm>
          <a:off x="8175625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63979A9D-F2BC-42EB-B1AB-6E3DE61A485D}"/>
            </a:ext>
          </a:extLst>
        </xdr:cNvPr>
        <xdr:cNvSpPr/>
      </xdr:nvSpPr>
      <xdr:spPr>
        <a:xfrm>
          <a:off x="8172450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21</xdr:row>
      <xdr:rowOff>349250</xdr:rowOff>
    </xdr:from>
    <xdr:to>
      <xdr:col>14</xdr:col>
      <xdr:colOff>349250</xdr:colOff>
      <xdr:row>21</xdr:row>
      <xdr:rowOff>349250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66145A75-7BBC-4DD2-B28E-4EA2ACBB1897}"/>
            </a:ext>
          </a:extLst>
        </xdr:cNvPr>
        <xdr:cNvSpPr/>
      </xdr:nvSpPr>
      <xdr:spPr>
        <a:xfrm>
          <a:off x="8016875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3175</xdr:rowOff>
    </xdr:from>
    <xdr:to>
      <xdr:col>15</xdr:col>
      <xdr:colOff>3175</xdr:colOff>
      <xdr:row>22</xdr:row>
      <xdr:rowOff>3175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984E38DD-6A59-4FE4-80A2-120D7991AD96}"/>
            </a:ext>
          </a:extLst>
        </xdr:cNvPr>
        <xdr:cNvSpPr/>
      </xdr:nvSpPr>
      <xdr:spPr>
        <a:xfrm>
          <a:off x="8175625" y="906145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3688E52B-76D2-4E6C-8CB7-70D421F4A387}"/>
            </a:ext>
          </a:extLst>
        </xdr:cNvPr>
        <xdr:cNvSpPr/>
      </xdr:nvSpPr>
      <xdr:spPr>
        <a:xfrm>
          <a:off x="112744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21</xdr:row>
      <xdr:rowOff>349250</xdr:rowOff>
    </xdr:from>
    <xdr:to>
      <xdr:col>22</xdr:col>
      <xdr:colOff>406400</xdr:colOff>
      <xdr:row>21</xdr:row>
      <xdr:rowOff>349250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716C6CC7-BA3C-437C-AB54-318778D1FA12}"/>
            </a:ext>
          </a:extLst>
        </xdr:cNvPr>
        <xdr:cNvSpPr/>
      </xdr:nvSpPr>
      <xdr:spPr>
        <a:xfrm>
          <a:off x="112998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21</xdr:row>
      <xdr:rowOff>349250</xdr:rowOff>
    </xdr:from>
    <xdr:to>
      <xdr:col>22</xdr:col>
      <xdr:colOff>393700</xdr:colOff>
      <xdr:row>21</xdr:row>
      <xdr:rowOff>349250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BC32E3BB-E18B-474B-87C2-6DACB55C5BF9}"/>
            </a:ext>
          </a:extLst>
        </xdr:cNvPr>
        <xdr:cNvSpPr/>
      </xdr:nvSpPr>
      <xdr:spPr>
        <a:xfrm>
          <a:off x="112871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3175</xdr:rowOff>
    </xdr:from>
    <xdr:to>
      <xdr:col>22</xdr:col>
      <xdr:colOff>381000</xdr:colOff>
      <xdr:row>22</xdr:row>
      <xdr:rowOff>3175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225C01CF-587B-4A4D-AF2B-4F6B4037D621}"/>
            </a:ext>
          </a:extLst>
        </xdr:cNvPr>
        <xdr:cNvSpPr/>
      </xdr:nvSpPr>
      <xdr:spPr>
        <a:xfrm>
          <a:off x="11274425" y="906145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DA48727C-F6EC-4AD0-A7D5-C2F310516067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22</xdr:row>
      <xdr:rowOff>0</xdr:rowOff>
    </xdr:from>
    <xdr:to>
      <xdr:col>22</xdr:col>
      <xdr:colOff>406400</xdr:colOff>
      <xdr:row>22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FB6690D3-7F30-43F1-A1C4-BEDE16C4F382}"/>
            </a:ext>
          </a:extLst>
        </xdr:cNvPr>
        <xdr:cNvSpPr/>
      </xdr:nvSpPr>
      <xdr:spPr>
        <a:xfrm>
          <a:off x="112998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5DC4C145-A5C3-4AE3-BF8F-B72D83D0661D}"/>
            </a:ext>
          </a:extLst>
        </xdr:cNvPr>
        <xdr:cNvSpPr/>
      </xdr:nvSpPr>
      <xdr:spPr>
        <a:xfrm>
          <a:off x="112871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BD30E756-09B0-4EA2-A6D4-4D081C4ED88D}"/>
            </a:ext>
          </a:extLst>
        </xdr:cNvPr>
        <xdr:cNvSpPr/>
      </xdr:nvSpPr>
      <xdr:spPr>
        <a:xfrm>
          <a:off x="112744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F7BE16F2-67BA-4CBC-AAB4-23518669CCEA}"/>
            </a:ext>
          </a:extLst>
        </xdr:cNvPr>
        <xdr:cNvSpPr/>
      </xdr:nvSpPr>
      <xdr:spPr>
        <a:xfrm>
          <a:off x="112617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3D750817-351D-42C3-872B-8A258E27692C}"/>
            </a:ext>
          </a:extLst>
        </xdr:cNvPr>
        <xdr:cNvSpPr/>
      </xdr:nvSpPr>
      <xdr:spPr>
        <a:xfrm>
          <a:off x="112871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F53B1357-5AED-42CD-8EA6-AA413AEE2F02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C84CE447-9B6B-4FBE-B279-09BCB99038BD}"/>
            </a:ext>
          </a:extLst>
        </xdr:cNvPr>
        <xdr:cNvSpPr/>
      </xdr:nvSpPr>
      <xdr:spPr>
        <a:xfrm>
          <a:off x="112617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7A05D9BA-2FA2-4F3A-82F4-472F9178DE3B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FDC38C92-4B0B-4F60-A8CD-0F69260BD1D3}"/>
            </a:ext>
          </a:extLst>
        </xdr:cNvPr>
        <xdr:cNvSpPr/>
      </xdr:nvSpPr>
      <xdr:spPr>
        <a:xfrm>
          <a:off x="112744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89520C3F-66DC-48C1-91AA-BBF473630A9D}"/>
            </a:ext>
          </a:extLst>
        </xdr:cNvPr>
        <xdr:cNvSpPr/>
      </xdr:nvSpPr>
      <xdr:spPr>
        <a:xfrm>
          <a:off x="112617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3175</xdr:rowOff>
    </xdr:from>
    <xdr:to>
      <xdr:col>22</xdr:col>
      <xdr:colOff>355600</xdr:colOff>
      <xdr:row>22</xdr:row>
      <xdr:rowOff>3175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6640386E-A54A-41CE-BCA1-3E3198BB148E}"/>
            </a:ext>
          </a:extLst>
        </xdr:cNvPr>
        <xdr:cNvSpPr/>
      </xdr:nvSpPr>
      <xdr:spPr>
        <a:xfrm>
          <a:off x="11249025" y="906145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F06A0E2C-3C0D-46A2-B1A7-1BEAFA74FEAA}"/>
            </a:ext>
          </a:extLst>
        </xdr:cNvPr>
        <xdr:cNvSpPr/>
      </xdr:nvSpPr>
      <xdr:spPr>
        <a:xfrm>
          <a:off x="112490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E1296181-5362-4AAE-8605-BDEB63E35861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3EA6563D-2D62-43AB-838B-CB89BD4EC963}"/>
            </a:ext>
          </a:extLst>
        </xdr:cNvPr>
        <xdr:cNvSpPr/>
      </xdr:nvSpPr>
      <xdr:spPr>
        <a:xfrm>
          <a:off x="112617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F829D8A5-868A-40E1-B37F-DCF63FA51089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21</xdr:row>
      <xdr:rowOff>349250</xdr:rowOff>
    </xdr:from>
    <xdr:to>
      <xdr:col>22</xdr:col>
      <xdr:colOff>342900</xdr:colOff>
      <xdr:row>21</xdr:row>
      <xdr:rowOff>349250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E1F690E-2BF2-4422-A5DA-2A586E9AD96E}"/>
            </a:ext>
          </a:extLst>
        </xdr:cNvPr>
        <xdr:cNvSpPr/>
      </xdr:nvSpPr>
      <xdr:spPr>
        <a:xfrm>
          <a:off x="112363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51CC8138-2555-4A03-929E-EBC0E12F38E3}"/>
            </a:ext>
          </a:extLst>
        </xdr:cNvPr>
        <xdr:cNvSpPr/>
      </xdr:nvSpPr>
      <xdr:spPr>
        <a:xfrm>
          <a:off x="112617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AAACE559-3C98-4F76-A8C0-19AE9EAAFA45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22</xdr:row>
      <xdr:rowOff>3175</xdr:rowOff>
    </xdr:from>
    <xdr:to>
      <xdr:col>22</xdr:col>
      <xdr:colOff>342900</xdr:colOff>
      <xdr:row>22</xdr:row>
      <xdr:rowOff>3175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4C708F76-7717-4DCC-A185-2FC612942F8E}"/>
            </a:ext>
          </a:extLst>
        </xdr:cNvPr>
        <xdr:cNvSpPr/>
      </xdr:nvSpPr>
      <xdr:spPr>
        <a:xfrm>
          <a:off x="11236325" y="906145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92D2FAEC-CE80-46BE-96C1-86AAC278EA8F}"/>
            </a:ext>
          </a:extLst>
        </xdr:cNvPr>
        <xdr:cNvSpPr/>
      </xdr:nvSpPr>
      <xdr:spPr>
        <a:xfrm>
          <a:off x="112490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C6BDFDEE-B658-4062-A795-5531B8C6FC28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DB60541E-DD75-493E-85EB-47E4AC6145D2}"/>
            </a:ext>
          </a:extLst>
        </xdr:cNvPr>
        <xdr:cNvSpPr/>
      </xdr:nvSpPr>
      <xdr:spPr>
        <a:xfrm>
          <a:off x="112617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A7DCCD34-6C33-41AB-B001-0FADBEAEEBF9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28575</xdr:colOff>
      <xdr:row>13</xdr:row>
      <xdr:rowOff>38100</xdr:rowOff>
    </xdr:from>
    <xdr:ext cx="533400" cy="742950"/>
    <xdr:pic>
      <xdr:nvPicPr>
        <xdr:cNvPr id="2" name="Picture 86">
          <a:extLst>
            <a:ext uri="{FF2B5EF4-FFF2-40B4-BE49-F238E27FC236}">
              <a16:creationId xmlns:a16="http://schemas.microsoft.com/office/drawing/2014/main" id="{C52E9AC6-3889-49C1-A4A3-870F1B8E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895475"/>
          <a:ext cx="533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23</xdr:col>
      <xdr:colOff>47625</xdr:colOff>
      <xdr:row>5</xdr:row>
      <xdr:rowOff>38100</xdr:rowOff>
    </xdr:from>
    <xdr:to>
      <xdr:col>26</xdr:col>
      <xdr:colOff>28575</xdr:colOff>
      <xdr:row>8</xdr:row>
      <xdr:rowOff>76200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53E353E-7354-42C3-97FD-D28AB0290E3E}"/>
            </a:ext>
          </a:extLst>
        </xdr:cNvPr>
        <xdr:cNvSpPr>
          <a:spLocks noChangeShapeType="1"/>
        </xdr:cNvSpPr>
      </xdr:nvSpPr>
      <xdr:spPr bwMode="auto">
        <a:xfrm flipV="1">
          <a:off x="2895600" y="895350"/>
          <a:ext cx="352425" cy="5524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28575</xdr:colOff>
      <xdr:row>2</xdr:row>
      <xdr:rowOff>85725</xdr:rowOff>
    </xdr:from>
    <xdr:to>
      <xdr:col>30</xdr:col>
      <xdr:colOff>114300</xdr:colOff>
      <xdr:row>5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281BE69-0B6A-4891-B512-373A087B6266}"/>
            </a:ext>
          </a:extLst>
        </xdr:cNvPr>
        <xdr:cNvSpPr>
          <a:spLocks noChangeShapeType="1"/>
        </xdr:cNvSpPr>
      </xdr:nvSpPr>
      <xdr:spPr bwMode="auto">
        <a:xfrm flipV="1">
          <a:off x="3248025" y="428625"/>
          <a:ext cx="581025" cy="4667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24</xdr:row>
      <xdr:rowOff>47625</xdr:rowOff>
    </xdr:from>
    <xdr:to>
      <xdr:col>20</xdr:col>
      <xdr:colOff>57150</xdr:colOff>
      <xdr:row>27</xdr:row>
      <xdr:rowOff>133350</xdr:rowOff>
    </xdr:to>
    <xdr:sp macro="" textlink="">
      <xdr:nvSpPr>
        <xdr:cNvPr id="5" name="Tree">
          <a:extLst>
            <a:ext uri="{FF2B5EF4-FFF2-40B4-BE49-F238E27FC236}">
              <a16:creationId xmlns:a16="http://schemas.microsoft.com/office/drawing/2014/main" id="{2B249A47-FFAC-468F-92C1-B822C2B48A20}"/>
            </a:ext>
          </a:extLst>
        </xdr:cNvPr>
        <xdr:cNvSpPr>
          <a:spLocks noEditPoints="1" noChangeArrowheads="1"/>
        </xdr:cNvSpPr>
      </xdr:nvSpPr>
      <xdr:spPr bwMode="auto">
        <a:xfrm>
          <a:off x="2276475" y="4162425"/>
          <a:ext cx="257175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18</xdr:col>
      <xdr:colOff>47625</xdr:colOff>
      <xdr:row>20</xdr:row>
      <xdr:rowOff>47625</xdr:rowOff>
    </xdr:from>
    <xdr:to>
      <xdr:col>20</xdr:col>
      <xdr:colOff>57150</xdr:colOff>
      <xdr:row>23</xdr:row>
      <xdr:rowOff>133350</xdr:rowOff>
    </xdr:to>
    <xdr:sp macro="" textlink="">
      <xdr:nvSpPr>
        <xdr:cNvPr id="6" name="Tree">
          <a:extLst>
            <a:ext uri="{FF2B5EF4-FFF2-40B4-BE49-F238E27FC236}">
              <a16:creationId xmlns:a16="http://schemas.microsoft.com/office/drawing/2014/main" id="{49B30846-4CEF-41F9-8D08-759ECC1647F8}"/>
            </a:ext>
          </a:extLst>
        </xdr:cNvPr>
        <xdr:cNvSpPr>
          <a:spLocks noEditPoints="1" noChangeArrowheads="1"/>
        </xdr:cNvSpPr>
      </xdr:nvSpPr>
      <xdr:spPr bwMode="auto">
        <a:xfrm>
          <a:off x="2276475" y="3476625"/>
          <a:ext cx="257175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18</xdr:col>
      <xdr:colOff>38100</xdr:colOff>
      <xdr:row>15</xdr:row>
      <xdr:rowOff>104775</xdr:rowOff>
    </xdr:from>
    <xdr:to>
      <xdr:col>20</xdr:col>
      <xdr:colOff>47625</xdr:colOff>
      <xdr:row>19</xdr:row>
      <xdr:rowOff>47625</xdr:rowOff>
    </xdr:to>
    <xdr:sp macro="" textlink="">
      <xdr:nvSpPr>
        <xdr:cNvPr id="7" name="Tree">
          <a:extLst>
            <a:ext uri="{FF2B5EF4-FFF2-40B4-BE49-F238E27FC236}">
              <a16:creationId xmlns:a16="http://schemas.microsoft.com/office/drawing/2014/main" id="{7316543F-33DA-47E7-8892-1D68A086945C}"/>
            </a:ext>
          </a:extLst>
        </xdr:cNvPr>
        <xdr:cNvSpPr>
          <a:spLocks noEditPoints="1" noChangeArrowheads="1"/>
        </xdr:cNvSpPr>
      </xdr:nvSpPr>
      <xdr:spPr bwMode="auto">
        <a:xfrm>
          <a:off x="2266950" y="2676525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18</xdr:col>
      <xdr:colOff>38100</xdr:colOff>
      <xdr:row>11</xdr:row>
      <xdr:rowOff>85725</xdr:rowOff>
    </xdr:from>
    <xdr:to>
      <xdr:col>20</xdr:col>
      <xdr:colOff>47625</xdr:colOff>
      <xdr:row>15</xdr:row>
      <xdr:rowOff>28575</xdr:rowOff>
    </xdr:to>
    <xdr:sp macro="" textlink="">
      <xdr:nvSpPr>
        <xdr:cNvPr id="8" name="Tree">
          <a:extLst>
            <a:ext uri="{FF2B5EF4-FFF2-40B4-BE49-F238E27FC236}">
              <a16:creationId xmlns:a16="http://schemas.microsoft.com/office/drawing/2014/main" id="{DF7CF817-30B9-4C70-B788-88E163AC03A6}"/>
            </a:ext>
          </a:extLst>
        </xdr:cNvPr>
        <xdr:cNvSpPr>
          <a:spLocks noEditPoints="1" noChangeArrowheads="1"/>
        </xdr:cNvSpPr>
      </xdr:nvSpPr>
      <xdr:spPr bwMode="auto">
        <a:xfrm>
          <a:off x="2266950" y="1971675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15</xdr:col>
      <xdr:colOff>114300</xdr:colOff>
      <xdr:row>36</xdr:row>
      <xdr:rowOff>0</xdr:rowOff>
    </xdr:from>
    <xdr:to>
      <xdr:col>18</xdr:col>
      <xdr:colOff>0</xdr:colOff>
      <xdr:row>39</xdr:row>
      <xdr:rowOff>85725</xdr:rowOff>
    </xdr:to>
    <xdr:sp macro="" textlink="">
      <xdr:nvSpPr>
        <xdr:cNvPr id="9" name="Tree">
          <a:extLst>
            <a:ext uri="{FF2B5EF4-FFF2-40B4-BE49-F238E27FC236}">
              <a16:creationId xmlns:a16="http://schemas.microsoft.com/office/drawing/2014/main" id="{69E8ACAE-9A07-417D-8C5C-F0DE72532942}"/>
            </a:ext>
          </a:extLst>
        </xdr:cNvPr>
        <xdr:cNvSpPr>
          <a:spLocks noEditPoints="1" noChangeArrowheads="1"/>
        </xdr:cNvSpPr>
      </xdr:nvSpPr>
      <xdr:spPr bwMode="auto">
        <a:xfrm>
          <a:off x="1971675" y="6172200"/>
          <a:ext cx="257175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15</xdr:col>
      <xdr:colOff>28575</xdr:colOff>
      <xdr:row>47</xdr:row>
      <xdr:rowOff>66675</xdr:rowOff>
    </xdr:from>
    <xdr:to>
      <xdr:col>17</xdr:col>
      <xdr:colOff>38100</xdr:colOff>
      <xdr:row>51</xdr:row>
      <xdr:rowOff>9525</xdr:rowOff>
    </xdr:to>
    <xdr:sp macro="" textlink="">
      <xdr:nvSpPr>
        <xdr:cNvPr id="10" name="Tree">
          <a:extLst>
            <a:ext uri="{FF2B5EF4-FFF2-40B4-BE49-F238E27FC236}">
              <a16:creationId xmlns:a16="http://schemas.microsoft.com/office/drawing/2014/main" id="{C141D144-3F9F-44A6-936C-E4A1FD210CE6}"/>
            </a:ext>
          </a:extLst>
        </xdr:cNvPr>
        <xdr:cNvSpPr>
          <a:spLocks noEditPoints="1" noChangeArrowheads="1"/>
        </xdr:cNvSpPr>
      </xdr:nvSpPr>
      <xdr:spPr bwMode="auto">
        <a:xfrm>
          <a:off x="1885950" y="8124825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15</xdr:col>
      <xdr:colOff>28575</xdr:colOff>
      <xdr:row>52</xdr:row>
      <xdr:rowOff>76200</xdr:rowOff>
    </xdr:from>
    <xdr:to>
      <xdr:col>17</xdr:col>
      <xdr:colOff>38100</xdr:colOff>
      <xdr:row>56</xdr:row>
      <xdr:rowOff>19050</xdr:rowOff>
    </xdr:to>
    <xdr:sp macro="" textlink="">
      <xdr:nvSpPr>
        <xdr:cNvPr id="11" name="Tree">
          <a:extLst>
            <a:ext uri="{FF2B5EF4-FFF2-40B4-BE49-F238E27FC236}">
              <a16:creationId xmlns:a16="http://schemas.microsoft.com/office/drawing/2014/main" id="{91CC46ED-393A-4FCD-A9D1-EEE5A86C563A}"/>
            </a:ext>
          </a:extLst>
        </xdr:cNvPr>
        <xdr:cNvSpPr>
          <a:spLocks noEditPoints="1" noChangeArrowheads="1"/>
        </xdr:cNvSpPr>
      </xdr:nvSpPr>
      <xdr:spPr bwMode="auto">
        <a:xfrm>
          <a:off x="1885950" y="8991600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16</xdr:col>
      <xdr:colOff>0</xdr:colOff>
      <xdr:row>63</xdr:row>
      <xdr:rowOff>123825</xdr:rowOff>
    </xdr:from>
    <xdr:to>
      <xdr:col>18</xdr:col>
      <xdr:colOff>9525</xdr:colOff>
      <xdr:row>67</xdr:row>
      <xdr:rowOff>66675</xdr:rowOff>
    </xdr:to>
    <xdr:sp macro="" textlink="">
      <xdr:nvSpPr>
        <xdr:cNvPr id="12" name="Tree">
          <a:extLst>
            <a:ext uri="{FF2B5EF4-FFF2-40B4-BE49-F238E27FC236}">
              <a16:creationId xmlns:a16="http://schemas.microsoft.com/office/drawing/2014/main" id="{7D5FAC46-8E6A-4726-A725-052FBFF4DA43}"/>
            </a:ext>
          </a:extLst>
        </xdr:cNvPr>
        <xdr:cNvSpPr>
          <a:spLocks noEditPoints="1" noChangeArrowheads="1"/>
        </xdr:cNvSpPr>
      </xdr:nvSpPr>
      <xdr:spPr bwMode="auto">
        <a:xfrm>
          <a:off x="1981200" y="10925175"/>
          <a:ext cx="257175" cy="6286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2147483647 w 21600"/>
            <a:gd name="T13" fmla="*/ 2147483647 h 21600"/>
            <a:gd name="T14" fmla="*/ 17694720 60000 65536"/>
            <a:gd name="T15" fmla="*/ 11796480 60000 65536"/>
            <a:gd name="T16" fmla="*/ 11796480 60000 65536"/>
            <a:gd name="T17" fmla="*/ 11796480 60000 65536"/>
            <a:gd name="T18" fmla="*/ 0 60000 65536"/>
            <a:gd name="T19" fmla="*/ 0 60000 65536"/>
            <a:gd name="T20" fmla="*/ 0 60000 65536"/>
            <a:gd name="T21" fmla="*/ 761 w 21600"/>
            <a:gd name="T22" fmla="*/ 22454 h 21600"/>
            <a:gd name="T23" fmla="*/ 21069 w 21600"/>
            <a:gd name="T24" fmla="*/ 28282 h 21600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21600" h="21600">
              <a:moveTo>
                <a:pt x="0" y="18900"/>
              </a:moveTo>
              <a:lnTo>
                <a:pt x="9257" y="18900"/>
              </a:lnTo>
              <a:lnTo>
                <a:pt x="9257" y="21600"/>
              </a:lnTo>
              <a:lnTo>
                <a:pt x="12343" y="21600"/>
              </a:lnTo>
              <a:lnTo>
                <a:pt x="12343" y="18900"/>
              </a:lnTo>
              <a:lnTo>
                <a:pt x="21600" y="18900"/>
              </a:lnTo>
              <a:lnTo>
                <a:pt x="12343" y="12600"/>
              </a:lnTo>
              <a:lnTo>
                <a:pt x="18514" y="12600"/>
              </a:lnTo>
              <a:lnTo>
                <a:pt x="12343" y="6300"/>
              </a:lnTo>
              <a:lnTo>
                <a:pt x="15429" y="6300"/>
              </a:lnTo>
              <a:lnTo>
                <a:pt x="10800" y="0"/>
              </a:lnTo>
              <a:lnTo>
                <a:pt x="6171" y="6300"/>
              </a:lnTo>
              <a:lnTo>
                <a:pt x="9257" y="6300"/>
              </a:lnTo>
              <a:lnTo>
                <a:pt x="3086" y="12600"/>
              </a:lnTo>
              <a:lnTo>
                <a:pt x="9257" y="12600"/>
              </a:lnTo>
              <a:lnTo>
                <a:pt x="0" y="18900"/>
              </a:lnTo>
              <a:close/>
            </a:path>
          </a:pathLst>
        </a:cu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31</xdr:col>
      <xdr:colOff>76200</xdr:colOff>
      <xdr:row>42</xdr:row>
      <xdr:rowOff>104775</xdr:rowOff>
    </xdr:from>
    <xdr:to>
      <xdr:col>36</xdr:col>
      <xdr:colOff>38100</xdr:colOff>
      <xdr:row>46</xdr:row>
      <xdr:rowOff>114300</xdr:rowOff>
    </xdr:to>
    <xdr:sp macro="" textlink="">
      <xdr:nvSpPr>
        <xdr:cNvPr id="13" name="Oval 11">
          <a:extLst>
            <a:ext uri="{FF2B5EF4-FFF2-40B4-BE49-F238E27FC236}">
              <a16:creationId xmlns:a16="http://schemas.microsoft.com/office/drawing/2014/main" id="{2BA7C8B0-EF50-4FFB-829E-108B947077CB}"/>
            </a:ext>
          </a:extLst>
        </xdr:cNvPr>
        <xdr:cNvSpPr>
          <a:spLocks noChangeArrowheads="1"/>
        </xdr:cNvSpPr>
      </xdr:nvSpPr>
      <xdr:spPr bwMode="auto">
        <a:xfrm>
          <a:off x="3914775" y="7305675"/>
          <a:ext cx="581025" cy="695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76200</xdr:colOff>
      <xdr:row>58</xdr:row>
      <xdr:rowOff>104775</xdr:rowOff>
    </xdr:from>
    <xdr:to>
      <xdr:col>36</xdr:col>
      <xdr:colOff>38100</xdr:colOff>
      <xdr:row>62</xdr:row>
      <xdr:rowOff>114300</xdr:rowOff>
    </xdr:to>
    <xdr:sp macro="" textlink="">
      <xdr:nvSpPr>
        <xdr:cNvPr id="14" name="Oval 12">
          <a:extLst>
            <a:ext uri="{FF2B5EF4-FFF2-40B4-BE49-F238E27FC236}">
              <a16:creationId xmlns:a16="http://schemas.microsoft.com/office/drawing/2014/main" id="{5E337074-F7AC-4FBD-B251-42F60C9C8CF7}"/>
            </a:ext>
          </a:extLst>
        </xdr:cNvPr>
        <xdr:cNvSpPr>
          <a:spLocks noChangeArrowheads="1"/>
        </xdr:cNvSpPr>
      </xdr:nvSpPr>
      <xdr:spPr bwMode="auto">
        <a:xfrm>
          <a:off x="3914775" y="10048875"/>
          <a:ext cx="581025" cy="695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28575</xdr:colOff>
      <xdr:row>30</xdr:row>
      <xdr:rowOff>114300</xdr:rowOff>
    </xdr:from>
    <xdr:to>
      <xdr:col>21</xdr:col>
      <xdr:colOff>74294</xdr:colOff>
      <xdr:row>31</xdr:row>
      <xdr:rowOff>28574</xdr:rowOff>
    </xdr:to>
    <xdr:sp macro="" textlink="">
      <xdr:nvSpPr>
        <xdr:cNvPr id="15" name="Oval 15">
          <a:extLst>
            <a:ext uri="{FF2B5EF4-FFF2-40B4-BE49-F238E27FC236}">
              <a16:creationId xmlns:a16="http://schemas.microsoft.com/office/drawing/2014/main" id="{B048EA28-96D1-429B-BDFB-F3641EE4B8BE}"/>
            </a:ext>
          </a:extLst>
        </xdr:cNvPr>
        <xdr:cNvSpPr>
          <a:spLocks noChangeArrowheads="1"/>
        </xdr:cNvSpPr>
      </xdr:nvSpPr>
      <xdr:spPr bwMode="auto">
        <a:xfrm flipV="1">
          <a:off x="2628900" y="4400550"/>
          <a:ext cx="45719" cy="57149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38100</xdr:colOff>
      <xdr:row>29</xdr:row>
      <xdr:rowOff>85725</xdr:rowOff>
    </xdr:from>
    <xdr:to>
      <xdr:col>24</xdr:col>
      <xdr:colOff>0</xdr:colOff>
      <xdr:row>30</xdr:row>
      <xdr:rowOff>76200</xdr:rowOff>
    </xdr:to>
    <xdr:sp macro="" textlink="">
      <xdr:nvSpPr>
        <xdr:cNvPr id="16" name="Oval 18">
          <a:extLst>
            <a:ext uri="{FF2B5EF4-FFF2-40B4-BE49-F238E27FC236}">
              <a16:creationId xmlns:a16="http://schemas.microsoft.com/office/drawing/2014/main" id="{01C27A0B-E2C8-4CA9-B3CD-D19946C6AFD0}"/>
            </a:ext>
          </a:extLst>
        </xdr:cNvPr>
        <xdr:cNvSpPr>
          <a:spLocks noChangeArrowheads="1"/>
        </xdr:cNvSpPr>
      </xdr:nvSpPr>
      <xdr:spPr bwMode="auto">
        <a:xfrm>
          <a:off x="2886075" y="50577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28</xdr:row>
      <xdr:rowOff>85725</xdr:rowOff>
    </xdr:from>
    <xdr:to>
      <xdr:col>18</xdr:col>
      <xdr:colOff>85725</xdr:colOff>
      <xdr:row>29</xdr:row>
      <xdr:rowOff>76200</xdr:rowOff>
    </xdr:to>
    <xdr:sp macro="" textlink="">
      <xdr:nvSpPr>
        <xdr:cNvPr id="17" name="Oval 19">
          <a:extLst>
            <a:ext uri="{FF2B5EF4-FFF2-40B4-BE49-F238E27FC236}">
              <a16:creationId xmlns:a16="http://schemas.microsoft.com/office/drawing/2014/main" id="{4CEB67A4-C2D0-4ACF-AC03-6A35E7F247D9}"/>
            </a:ext>
          </a:extLst>
        </xdr:cNvPr>
        <xdr:cNvSpPr>
          <a:spLocks noChangeArrowheads="1"/>
        </xdr:cNvSpPr>
      </xdr:nvSpPr>
      <xdr:spPr bwMode="auto">
        <a:xfrm>
          <a:off x="2228850" y="488632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15</xdr:col>
      <xdr:colOff>47625</xdr:colOff>
      <xdr:row>28</xdr:row>
      <xdr:rowOff>66675</xdr:rowOff>
    </xdr:from>
    <xdr:to>
      <xdr:col>16</xdr:col>
      <xdr:colOff>9525</xdr:colOff>
      <xdr:row>29</xdr:row>
      <xdr:rowOff>57150</xdr:rowOff>
    </xdr:to>
    <xdr:sp macro="" textlink="">
      <xdr:nvSpPr>
        <xdr:cNvPr id="18" name="Oval 20">
          <a:extLst>
            <a:ext uri="{FF2B5EF4-FFF2-40B4-BE49-F238E27FC236}">
              <a16:creationId xmlns:a16="http://schemas.microsoft.com/office/drawing/2014/main" id="{9D20B151-7C48-484F-B073-A3BD6806799D}"/>
            </a:ext>
          </a:extLst>
        </xdr:cNvPr>
        <xdr:cNvSpPr>
          <a:spLocks noChangeArrowheads="1"/>
        </xdr:cNvSpPr>
      </xdr:nvSpPr>
      <xdr:spPr bwMode="auto">
        <a:xfrm>
          <a:off x="1905000" y="48672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28</xdr:row>
      <xdr:rowOff>95250</xdr:rowOff>
    </xdr:from>
    <xdr:to>
      <xdr:col>13</xdr:col>
      <xdr:colOff>85725</xdr:colOff>
      <xdr:row>29</xdr:row>
      <xdr:rowOff>85725</xdr:rowOff>
    </xdr:to>
    <xdr:sp macro="" textlink="">
      <xdr:nvSpPr>
        <xdr:cNvPr id="19" name="Oval 21">
          <a:extLst>
            <a:ext uri="{FF2B5EF4-FFF2-40B4-BE49-F238E27FC236}">
              <a16:creationId xmlns:a16="http://schemas.microsoft.com/office/drawing/2014/main" id="{9DE23B17-4C03-4C36-8901-3FFD5DB82F63}"/>
            </a:ext>
          </a:extLst>
        </xdr:cNvPr>
        <xdr:cNvSpPr>
          <a:spLocks noChangeArrowheads="1"/>
        </xdr:cNvSpPr>
      </xdr:nvSpPr>
      <xdr:spPr bwMode="auto">
        <a:xfrm>
          <a:off x="1609725" y="489585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28</xdr:col>
      <xdr:colOff>19050</xdr:colOff>
      <xdr:row>31</xdr:row>
      <xdr:rowOff>9525</xdr:rowOff>
    </xdr:from>
    <xdr:to>
      <xdr:col>28</xdr:col>
      <xdr:colOff>104775</xdr:colOff>
      <xdr:row>32</xdr:row>
      <xdr:rowOff>0</xdr:rowOff>
    </xdr:to>
    <xdr:sp macro="" textlink="">
      <xdr:nvSpPr>
        <xdr:cNvPr id="20" name="Oval 22">
          <a:extLst>
            <a:ext uri="{FF2B5EF4-FFF2-40B4-BE49-F238E27FC236}">
              <a16:creationId xmlns:a16="http://schemas.microsoft.com/office/drawing/2014/main" id="{B811D4A4-1540-41D9-B42F-C37575A7982E}"/>
            </a:ext>
          </a:extLst>
        </xdr:cNvPr>
        <xdr:cNvSpPr>
          <a:spLocks noChangeArrowheads="1"/>
        </xdr:cNvSpPr>
      </xdr:nvSpPr>
      <xdr:spPr bwMode="auto">
        <a:xfrm>
          <a:off x="3486150" y="53244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37</xdr:col>
      <xdr:colOff>47625</xdr:colOff>
      <xdr:row>30</xdr:row>
      <xdr:rowOff>133350</xdr:rowOff>
    </xdr:from>
    <xdr:to>
      <xdr:col>38</xdr:col>
      <xdr:colOff>9525</xdr:colOff>
      <xdr:row>31</xdr:row>
      <xdr:rowOff>123825</xdr:rowOff>
    </xdr:to>
    <xdr:sp macro="" textlink="">
      <xdr:nvSpPr>
        <xdr:cNvPr id="21" name="Oval 23">
          <a:extLst>
            <a:ext uri="{FF2B5EF4-FFF2-40B4-BE49-F238E27FC236}">
              <a16:creationId xmlns:a16="http://schemas.microsoft.com/office/drawing/2014/main" id="{A007974B-83F9-4B16-A0F7-6C09B9EAED95}"/>
            </a:ext>
          </a:extLst>
        </xdr:cNvPr>
        <xdr:cNvSpPr>
          <a:spLocks noChangeArrowheads="1"/>
        </xdr:cNvSpPr>
      </xdr:nvSpPr>
      <xdr:spPr bwMode="auto">
        <a:xfrm>
          <a:off x="4629150" y="527685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41</xdr:col>
      <xdr:colOff>9525</xdr:colOff>
      <xdr:row>31</xdr:row>
      <xdr:rowOff>114300</xdr:rowOff>
    </xdr:from>
    <xdr:to>
      <xdr:col>41</xdr:col>
      <xdr:colOff>95250</xdr:colOff>
      <xdr:row>32</xdr:row>
      <xdr:rowOff>104775</xdr:rowOff>
    </xdr:to>
    <xdr:sp macro="" textlink="">
      <xdr:nvSpPr>
        <xdr:cNvPr id="22" name="Oval 24">
          <a:extLst>
            <a:ext uri="{FF2B5EF4-FFF2-40B4-BE49-F238E27FC236}">
              <a16:creationId xmlns:a16="http://schemas.microsoft.com/office/drawing/2014/main" id="{EB31103D-310F-4FA5-8766-1ACE1889248D}"/>
            </a:ext>
          </a:extLst>
        </xdr:cNvPr>
        <xdr:cNvSpPr>
          <a:spLocks noChangeArrowheads="1"/>
        </xdr:cNvSpPr>
      </xdr:nvSpPr>
      <xdr:spPr bwMode="auto">
        <a:xfrm>
          <a:off x="5086350" y="542925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34</xdr:col>
      <xdr:colOff>85725</xdr:colOff>
      <xdr:row>30</xdr:row>
      <xdr:rowOff>104775</xdr:rowOff>
    </xdr:from>
    <xdr:to>
      <xdr:col>35</xdr:col>
      <xdr:colOff>47625</xdr:colOff>
      <xdr:row>31</xdr:row>
      <xdr:rowOff>95250</xdr:rowOff>
    </xdr:to>
    <xdr:sp macro="" textlink="">
      <xdr:nvSpPr>
        <xdr:cNvPr id="23" name="Oval 25">
          <a:extLst>
            <a:ext uri="{FF2B5EF4-FFF2-40B4-BE49-F238E27FC236}">
              <a16:creationId xmlns:a16="http://schemas.microsoft.com/office/drawing/2014/main" id="{2F0FE56C-DE06-4490-8123-DA207CA235B5}"/>
            </a:ext>
          </a:extLst>
        </xdr:cNvPr>
        <xdr:cNvSpPr>
          <a:spLocks noChangeArrowheads="1"/>
        </xdr:cNvSpPr>
      </xdr:nvSpPr>
      <xdr:spPr bwMode="auto">
        <a:xfrm>
          <a:off x="4295775" y="52482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44</xdr:col>
      <xdr:colOff>57150</xdr:colOff>
      <xdr:row>32</xdr:row>
      <xdr:rowOff>9525</xdr:rowOff>
    </xdr:from>
    <xdr:to>
      <xdr:col>45</xdr:col>
      <xdr:colOff>19050</xdr:colOff>
      <xdr:row>33</xdr:row>
      <xdr:rowOff>0</xdr:rowOff>
    </xdr:to>
    <xdr:sp macro="" textlink="">
      <xdr:nvSpPr>
        <xdr:cNvPr id="24" name="Oval 26">
          <a:extLst>
            <a:ext uri="{FF2B5EF4-FFF2-40B4-BE49-F238E27FC236}">
              <a16:creationId xmlns:a16="http://schemas.microsoft.com/office/drawing/2014/main" id="{F85EFEC6-4B96-4B57-B6D8-2BF869B17F6A}"/>
            </a:ext>
          </a:extLst>
        </xdr:cNvPr>
        <xdr:cNvSpPr>
          <a:spLocks noChangeArrowheads="1"/>
        </xdr:cNvSpPr>
      </xdr:nvSpPr>
      <xdr:spPr bwMode="auto">
        <a:xfrm>
          <a:off x="5505450" y="549592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31</xdr:col>
      <xdr:colOff>57150</xdr:colOff>
      <xdr:row>31</xdr:row>
      <xdr:rowOff>0</xdr:rowOff>
    </xdr:from>
    <xdr:to>
      <xdr:col>32</xdr:col>
      <xdr:colOff>19050</xdr:colOff>
      <xdr:row>31</xdr:row>
      <xdr:rowOff>133350</xdr:rowOff>
    </xdr:to>
    <xdr:sp macro="" textlink="">
      <xdr:nvSpPr>
        <xdr:cNvPr id="25" name="Oval 27">
          <a:extLst>
            <a:ext uri="{FF2B5EF4-FFF2-40B4-BE49-F238E27FC236}">
              <a16:creationId xmlns:a16="http://schemas.microsoft.com/office/drawing/2014/main" id="{8F1DBE3F-DC3F-4ED0-A18D-F1AFA51C9E4C}"/>
            </a:ext>
          </a:extLst>
        </xdr:cNvPr>
        <xdr:cNvSpPr>
          <a:spLocks noChangeArrowheads="1"/>
        </xdr:cNvSpPr>
      </xdr:nvSpPr>
      <xdr:spPr bwMode="auto">
        <a:xfrm>
          <a:off x="3895725" y="5314950"/>
          <a:ext cx="85725" cy="13335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47</xdr:col>
      <xdr:colOff>114300</xdr:colOff>
      <xdr:row>32</xdr:row>
      <xdr:rowOff>0</xdr:rowOff>
    </xdr:from>
    <xdr:to>
      <xdr:col>48</xdr:col>
      <xdr:colOff>76200</xdr:colOff>
      <xdr:row>32</xdr:row>
      <xdr:rowOff>133350</xdr:rowOff>
    </xdr:to>
    <xdr:sp macro="" textlink="">
      <xdr:nvSpPr>
        <xdr:cNvPr id="26" name="Oval 28">
          <a:extLst>
            <a:ext uri="{FF2B5EF4-FFF2-40B4-BE49-F238E27FC236}">
              <a16:creationId xmlns:a16="http://schemas.microsoft.com/office/drawing/2014/main" id="{EF83644E-0645-4FEB-837A-92AF0EEA740A}"/>
            </a:ext>
          </a:extLst>
        </xdr:cNvPr>
        <xdr:cNvSpPr>
          <a:spLocks noChangeArrowheads="1"/>
        </xdr:cNvSpPr>
      </xdr:nvSpPr>
      <xdr:spPr bwMode="auto">
        <a:xfrm>
          <a:off x="5934075" y="5486400"/>
          <a:ext cx="85725" cy="13335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57151</xdr:colOff>
      <xdr:row>31</xdr:row>
      <xdr:rowOff>9525</xdr:rowOff>
    </xdr:from>
    <xdr:to>
      <xdr:col>24</xdr:col>
      <xdr:colOff>19051</xdr:colOff>
      <xdr:row>31</xdr:row>
      <xdr:rowOff>66675</xdr:rowOff>
    </xdr:to>
    <xdr:sp macro="" textlink="">
      <xdr:nvSpPr>
        <xdr:cNvPr id="27" name="Oval 29">
          <a:extLst>
            <a:ext uri="{FF2B5EF4-FFF2-40B4-BE49-F238E27FC236}">
              <a16:creationId xmlns:a16="http://schemas.microsoft.com/office/drawing/2014/main" id="{490C0ECF-F1D9-44BF-A232-28F674D0225C}"/>
            </a:ext>
          </a:extLst>
        </xdr:cNvPr>
        <xdr:cNvSpPr>
          <a:spLocks noChangeArrowheads="1"/>
        </xdr:cNvSpPr>
      </xdr:nvSpPr>
      <xdr:spPr bwMode="auto">
        <a:xfrm rot="12165494">
          <a:off x="2905126" y="4438650"/>
          <a:ext cx="85725" cy="57150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31</xdr:row>
      <xdr:rowOff>9525</xdr:rowOff>
    </xdr:from>
    <xdr:to>
      <xdr:col>25</xdr:col>
      <xdr:colOff>95250</xdr:colOff>
      <xdr:row>32</xdr:row>
      <xdr:rowOff>0</xdr:rowOff>
    </xdr:to>
    <xdr:sp macro="" textlink="">
      <xdr:nvSpPr>
        <xdr:cNvPr id="28" name="Oval 31">
          <a:extLst>
            <a:ext uri="{FF2B5EF4-FFF2-40B4-BE49-F238E27FC236}">
              <a16:creationId xmlns:a16="http://schemas.microsoft.com/office/drawing/2014/main" id="{4D2C2B64-5FFF-48C8-B166-1A894B5C3BE2}"/>
            </a:ext>
          </a:extLst>
        </xdr:cNvPr>
        <xdr:cNvSpPr>
          <a:spLocks noChangeArrowheads="1"/>
        </xdr:cNvSpPr>
      </xdr:nvSpPr>
      <xdr:spPr bwMode="auto">
        <a:xfrm>
          <a:off x="3105150" y="5324475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52</xdr:col>
      <xdr:colOff>85725</xdr:colOff>
      <xdr:row>26</xdr:row>
      <xdr:rowOff>38100</xdr:rowOff>
    </xdr:from>
    <xdr:to>
      <xdr:col>53</xdr:col>
      <xdr:colOff>47625</xdr:colOff>
      <xdr:row>27</xdr:row>
      <xdr:rowOff>28575</xdr:rowOff>
    </xdr:to>
    <xdr:sp macro="" textlink="">
      <xdr:nvSpPr>
        <xdr:cNvPr id="29" name="Oval 56">
          <a:extLst>
            <a:ext uri="{FF2B5EF4-FFF2-40B4-BE49-F238E27FC236}">
              <a16:creationId xmlns:a16="http://schemas.microsoft.com/office/drawing/2014/main" id="{371AA7B8-1C60-474B-AE15-3614518557C5}"/>
            </a:ext>
          </a:extLst>
        </xdr:cNvPr>
        <xdr:cNvSpPr>
          <a:spLocks noChangeArrowheads="1"/>
        </xdr:cNvSpPr>
      </xdr:nvSpPr>
      <xdr:spPr bwMode="auto">
        <a:xfrm>
          <a:off x="6524625" y="449580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35</xdr:row>
      <xdr:rowOff>104775</xdr:rowOff>
    </xdr:from>
    <xdr:to>
      <xdr:col>31</xdr:col>
      <xdr:colOff>76200</xdr:colOff>
      <xdr:row>36</xdr:row>
      <xdr:rowOff>38100</xdr:rowOff>
    </xdr:to>
    <xdr:sp macro="" textlink="">
      <xdr:nvSpPr>
        <xdr:cNvPr id="30" name="Oval 59">
          <a:extLst>
            <a:ext uri="{FF2B5EF4-FFF2-40B4-BE49-F238E27FC236}">
              <a16:creationId xmlns:a16="http://schemas.microsoft.com/office/drawing/2014/main" id="{828B94A4-14A6-4099-8F7A-529F69D256D7}"/>
            </a:ext>
          </a:extLst>
        </xdr:cNvPr>
        <xdr:cNvSpPr>
          <a:spLocks noChangeArrowheads="1"/>
        </xdr:cNvSpPr>
      </xdr:nvSpPr>
      <xdr:spPr bwMode="auto">
        <a:xfrm>
          <a:off x="3838575" y="61055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76200</xdr:colOff>
      <xdr:row>37</xdr:row>
      <xdr:rowOff>76200</xdr:rowOff>
    </xdr:to>
    <xdr:sp macro="" textlink="">
      <xdr:nvSpPr>
        <xdr:cNvPr id="31" name="Oval 60">
          <a:extLst>
            <a:ext uri="{FF2B5EF4-FFF2-40B4-BE49-F238E27FC236}">
              <a16:creationId xmlns:a16="http://schemas.microsoft.com/office/drawing/2014/main" id="{897C42B0-9DDF-4DA1-B07F-5E66D4BF5599}"/>
            </a:ext>
          </a:extLst>
        </xdr:cNvPr>
        <xdr:cNvSpPr>
          <a:spLocks noChangeArrowheads="1"/>
        </xdr:cNvSpPr>
      </xdr:nvSpPr>
      <xdr:spPr bwMode="auto">
        <a:xfrm>
          <a:off x="3838575" y="63436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37</xdr:row>
      <xdr:rowOff>9525</xdr:rowOff>
    </xdr:from>
    <xdr:to>
      <xdr:col>26</xdr:col>
      <xdr:colOff>76200</xdr:colOff>
      <xdr:row>37</xdr:row>
      <xdr:rowOff>85725</xdr:rowOff>
    </xdr:to>
    <xdr:sp macro="" textlink="">
      <xdr:nvSpPr>
        <xdr:cNvPr id="32" name="Oval 61">
          <a:extLst>
            <a:ext uri="{FF2B5EF4-FFF2-40B4-BE49-F238E27FC236}">
              <a16:creationId xmlns:a16="http://schemas.microsoft.com/office/drawing/2014/main" id="{7C5D9F04-C80B-440C-B768-CF013B5CE5E1}"/>
            </a:ext>
          </a:extLst>
        </xdr:cNvPr>
        <xdr:cNvSpPr>
          <a:spLocks noChangeArrowheads="1"/>
        </xdr:cNvSpPr>
      </xdr:nvSpPr>
      <xdr:spPr bwMode="auto">
        <a:xfrm>
          <a:off x="3219450" y="63531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35</xdr:row>
      <xdr:rowOff>104775</xdr:rowOff>
    </xdr:from>
    <xdr:to>
      <xdr:col>26</xdr:col>
      <xdr:colOff>76200</xdr:colOff>
      <xdr:row>36</xdr:row>
      <xdr:rowOff>38100</xdr:rowOff>
    </xdr:to>
    <xdr:sp macro="" textlink="">
      <xdr:nvSpPr>
        <xdr:cNvPr id="33" name="Oval 62">
          <a:extLst>
            <a:ext uri="{FF2B5EF4-FFF2-40B4-BE49-F238E27FC236}">
              <a16:creationId xmlns:a16="http://schemas.microsoft.com/office/drawing/2014/main" id="{24BB7F6F-4594-42AF-9AAD-9F4E3F1C272E}"/>
            </a:ext>
          </a:extLst>
        </xdr:cNvPr>
        <xdr:cNvSpPr>
          <a:spLocks noChangeArrowheads="1"/>
        </xdr:cNvSpPr>
      </xdr:nvSpPr>
      <xdr:spPr bwMode="auto">
        <a:xfrm>
          <a:off x="3219450" y="61055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47625</xdr:colOff>
      <xdr:row>37</xdr:row>
      <xdr:rowOff>9525</xdr:rowOff>
    </xdr:from>
    <xdr:to>
      <xdr:col>29</xdr:col>
      <xdr:colOff>0</xdr:colOff>
      <xdr:row>37</xdr:row>
      <xdr:rowOff>85725</xdr:rowOff>
    </xdr:to>
    <xdr:sp macro="" textlink="">
      <xdr:nvSpPr>
        <xdr:cNvPr id="34" name="Oval 63">
          <a:extLst>
            <a:ext uri="{FF2B5EF4-FFF2-40B4-BE49-F238E27FC236}">
              <a16:creationId xmlns:a16="http://schemas.microsoft.com/office/drawing/2014/main" id="{69226C4D-A5F5-4F5B-86BB-EB341D7E228C}"/>
            </a:ext>
          </a:extLst>
        </xdr:cNvPr>
        <xdr:cNvSpPr>
          <a:spLocks noChangeArrowheads="1"/>
        </xdr:cNvSpPr>
      </xdr:nvSpPr>
      <xdr:spPr bwMode="auto">
        <a:xfrm>
          <a:off x="3514725" y="63531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35</xdr:row>
      <xdr:rowOff>104775</xdr:rowOff>
    </xdr:from>
    <xdr:to>
      <xdr:col>41</xdr:col>
      <xdr:colOff>76200</xdr:colOff>
      <xdr:row>36</xdr:row>
      <xdr:rowOff>38100</xdr:rowOff>
    </xdr:to>
    <xdr:sp macro="" textlink="">
      <xdr:nvSpPr>
        <xdr:cNvPr id="35" name="Oval 64">
          <a:extLst>
            <a:ext uri="{FF2B5EF4-FFF2-40B4-BE49-F238E27FC236}">
              <a16:creationId xmlns:a16="http://schemas.microsoft.com/office/drawing/2014/main" id="{C3B5B764-1559-4868-B258-A0494BDEFD7C}"/>
            </a:ext>
          </a:extLst>
        </xdr:cNvPr>
        <xdr:cNvSpPr>
          <a:spLocks noChangeArrowheads="1"/>
        </xdr:cNvSpPr>
      </xdr:nvSpPr>
      <xdr:spPr bwMode="auto">
        <a:xfrm flipV="1">
          <a:off x="5076825" y="61055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0</xdr:colOff>
      <xdr:row>37</xdr:row>
      <xdr:rowOff>0</xdr:rowOff>
    </xdr:from>
    <xdr:to>
      <xdr:col>41</xdr:col>
      <xdr:colOff>76200</xdr:colOff>
      <xdr:row>37</xdr:row>
      <xdr:rowOff>76200</xdr:rowOff>
    </xdr:to>
    <xdr:sp macro="" textlink="">
      <xdr:nvSpPr>
        <xdr:cNvPr id="36" name="Oval 65">
          <a:extLst>
            <a:ext uri="{FF2B5EF4-FFF2-40B4-BE49-F238E27FC236}">
              <a16:creationId xmlns:a16="http://schemas.microsoft.com/office/drawing/2014/main" id="{30662EAF-6265-445E-BCFD-F7806202434F}"/>
            </a:ext>
          </a:extLst>
        </xdr:cNvPr>
        <xdr:cNvSpPr>
          <a:spLocks noChangeArrowheads="1"/>
        </xdr:cNvSpPr>
      </xdr:nvSpPr>
      <xdr:spPr bwMode="auto">
        <a:xfrm flipV="1">
          <a:off x="5076825" y="63436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37</xdr:row>
      <xdr:rowOff>9525</xdr:rowOff>
    </xdr:from>
    <xdr:to>
      <xdr:col>36</xdr:col>
      <xdr:colOff>76200</xdr:colOff>
      <xdr:row>37</xdr:row>
      <xdr:rowOff>85725</xdr:rowOff>
    </xdr:to>
    <xdr:sp macro="" textlink="">
      <xdr:nvSpPr>
        <xdr:cNvPr id="37" name="Oval 66">
          <a:extLst>
            <a:ext uri="{FF2B5EF4-FFF2-40B4-BE49-F238E27FC236}">
              <a16:creationId xmlns:a16="http://schemas.microsoft.com/office/drawing/2014/main" id="{160D1461-F1BB-4EA6-B3E2-C6398F57D031}"/>
            </a:ext>
          </a:extLst>
        </xdr:cNvPr>
        <xdr:cNvSpPr>
          <a:spLocks noChangeArrowheads="1"/>
        </xdr:cNvSpPr>
      </xdr:nvSpPr>
      <xdr:spPr bwMode="auto">
        <a:xfrm flipV="1">
          <a:off x="4457700" y="63531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35</xdr:row>
      <xdr:rowOff>104775</xdr:rowOff>
    </xdr:from>
    <xdr:to>
      <xdr:col>36</xdr:col>
      <xdr:colOff>76200</xdr:colOff>
      <xdr:row>36</xdr:row>
      <xdr:rowOff>38100</xdr:rowOff>
    </xdr:to>
    <xdr:sp macro="" textlink="">
      <xdr:nvSpPr>
        <xdr:cNvPr id="38" name="Oval 67">
          <a:extLst>
            <a:ext uri="{FF2B5EF4-FFF2-40B4-BE49-F238E27FC236}">
              <a16:creationId xmlns:a16="http://schemas.microsoft.com/office/drawing/2014/main" id="{73D5AAC8-3ED7-46F8-9D5D-0C0B7D219B0A}"/>
            </a:ext>
          </a:extLst>
        </xdr:cNvPr>
        <xdr:cNvSpPr>
          <a:spLocks noChangeArrowheads="1"/>
        </xdr:cNvSpPr>
      </xdr:nvSpPr>
      <xdr:spPr bwMode="auto">
        <a:xfrm flipV="1">
          <a:off x="4457700" y="61055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47625</xdr:colOff>
      <xdr:row>37</xdr:row>
      <xdr:rowOff>9525</xdr:rowOff>
    </xdr:from>
    <xdr:to>
      <xdr:col>39</xdr:col>
      <xdr:colOff>0</xdr:colOff>
      <xdr:row>37</xdr:row>
      <xdr:rowOff>85725</xdr:rowOff>
    </xdr:to>
    <xdr:sp macro="" textlink="">
      <xdr:nvSpPr>
        <xdr:cNvPr id="39" name="Oval 68">
          <a:extLst>
            <a:ext uri="{FF2B5EF4-FFF2-40B4-BE49-F238E27FC236}">
              <a16:creationId xmlns:a16="http://schemas.microsoft.com/office/drawing/2014/main" id="{D223CDA6-2E58-4128-87DA-E58D4F2F7135}"/>
            </a:ext>
          </a:extLst>
        </xdr:cNvPr>
        <xdr:cNvSpPr>
          <a:spLocks noChangeArrowheads="1"/>
        </xdr:cNvSpPr>
      </xdr:nvSpPr>
      <xdr:spPr bwMode="auto">
        <a:xfrm flipV="1">
          <a:off x="4752975" y="63531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67</xdr:row>
      <xdr:rowOff>104775</xdr:rowOff>
    </xdr:from>
    <xdr:to>
      <xdr:col>30</xdr:col>
      <xdr:colOff>76200</xdr:colOff>
      <xdr:row>68</xdr:row>
      <xdr:rowOff>38100</xdr:rowOff>
    </xdr:to>
    <xdr:sp macro="" textlink="">
      <xdr:nvSpPr>
        <xdr:cNvPr id="40" name="Oval 69">
          <a:extLst>
            <a:ext uri="{FF2B5EF4-FFF2-40B4-BE49-F238E27FC236}">
              <a16:creationId xmlns:a16="http://schemas.microsoft.com/office/drawing/2014/main" id="{D12981A7-E061-44B8-B111-D09506C0BD36}"/>
            </a:ext>
          </a:extLst>
        </xdr:cNvPr>
        <xdr:cNvSpPr>
          <a:spLocks noChangeArrowheads="1"/>
        </xdr:cNvSpPr>
      </xdr:nvSpPr>
      <xdr:spPr bwMode="auto">
        <a:xfrm>
          <a:off x="3714750" y="115919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69</xdr:row>
      <xdr:rowOff>0</xdr:rowOff>
    </xdr:from>
    <xdr:to>
      <xdr:col>30</xdr:col>
      <xdr:colOff>76200</xdr:colOff>
      <xdr:row>69</xdr:row>
      <xdr:rowOff>76200</xdr:rowOff>
    </xdr:to>
    <xdr:sp macro="" textlink="">
      <xdr:nvSpPr>
        <xdr:cNvPr id="41" name="Oval 70">
          <a:extLst>
            <a:ext uri="{FF2B5EF4-FFF2-40B4-BE49-F238E27FC236}">
              <a16:creationId xmlns:a16="http://schemas.microsoft.com/office/drawing/2014/main" id="{D780D9DE-DF4B-4DCC-B7CE-B351B5E7D7FA}"/>
            </a:ext>
          </a:extLst>
        </xdr:cNvPr>
        <xdr:cNvSpPr>
          <a:spLocks noChangeArrowheads="1"/>
        </xdr:cNvSpPr>
      </xdr:nvSpPr>
      <xdr:spPr bwMode="auto">
        <a:xfrm>
          <a:off x="3714750" y="118300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69</xdr:row>
      <xdr:rowOff>9525</xdr:rowOff>
    </xdr:from>
    <xdr:to>
      <xdr:col>25</xdr:col>
      <xdr:colOff>76200</xdr:colOff>
      <xdr:row>69</xdr:row>
      <xdr:rowOff>85725</xdr:rowOff>
    </xdr:to>
    <xdr:sp macro="" textlink="">
      <xdr:nvSpPr>
        <xdr:cNvPr id="42" name="Oval 71">
          <a:extLst>
            <a:ext uri="{FF2B5EF4-FFF2-40B4-BE49-F238E27FC236}">
              <a16:creationId xmlns:a16="http://schemas.microsoft.com/office/drawing/2014/main" id="{F103E04E-38AD-4354-965A-6FC9679CCD1B}"/>
            </a:ext>
          </a:extLst>
        </xdr:cNvPr>
        <xdr:cNvSpPr>
          <a:spLocks noChangeArrowheads="1"/>
        </xdr:cNvSpPr>
      </xdr:nvSpPr>
      <xdr:spPr bwMode="auto">
        <a:xfrm>
          <a:off x="3095625" y="118395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67</xdr:row>
      <xdr:rowOff>104775</xdr:rowOff>
    </xdr:from>
    <xdr:to>
      <xdr:col>25</xdr:col>
      <xdr:colOff>76200</xdr:colOff>
      <xdr:row>68</xdr:row>
      <xdr:rowOff>38100</xdr:rowOff>
    </xdr:to>
    <xdr:sp macro="" textlink="">
      <xdr:nvSpPr>
        <xdr:cNvPr id="43" name="Oval 72">
          <a:extLst>
            <a:ext uri="{FF2B5EF4-FFF2-40B4-BE49-F238E27FC236}">
              <a16:creationId xmlns:a16="http://schemas.microsoft.com/office/drawing/2014/main" id="{D85A3D30-65CD-4255-B6CA-977C960A2A0F}"/>
            </a:ext>
          </a:extLst>
        </xdr:cNvPr>
        <xdr:cNvSpPr>
          <a:spLocks noChangeArrowheads="1"/>
        </xdr:cNvSpPr>
      </xdr:nvSpPr>
      <xdr:spPr bwMode="auto">
        <a:xfrm>
          <a:off x="3095625" y="115919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38100</xdr:colOff>
      <xdr:row>67</xdr:row>
      <xdr:rowOff>85725</xdr:rowOff>
    </xdr:from>
    <xdr:to>
      <xdr:col>27</xdr:col>
      <xdr:colOff>114300</xdr:colOff>
      <xdr:row>68</xdr:row>
      <xdr:rowOff>19050</xdr:rowOff>
    </xdr:to>
    <xdr:sp macro="" textlink="">
      <xdr:nvSpPr>
        <xdr:cNvPr id="44" name="Oval 73">
          <a:extLst>
            <a:ext uri="{FF2B5EF4-FFF2-40B4-BE49-F238E27FC236}">
              <a16:creationId xmlns:a16="http://schemas.microsoft.com/office/drawing/2014/main" id="{95DD40B2-484C-49C4-9763-3A121AA13A64}"/>
            </a:ext>
          </a:extLst>
        </xdr:cNvPr>
        <xdr:cNvSpPr>
          <a:spLocks noChangeArrowheads="1"/>
        </xdr:cNvSpPr>
      </xdr:nvSpPr>
      <xdr:spPr bwMode="auto">
        <a:xfrm>
          <a:off x="3381375" y="1157287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38100</xdr:colOff>
      <xdr:row>67</xdr:row>
      <xdr:rowOff>85725</xdr:rowOff>
    </xdr:from>
    <xdr:to>
      <xdr:col>36</xdr:col>
      <xdr:colOff>114300</xdr:colOff>
      <xdr:row>68</xdr:row>
      <xdr:rowOff>19050</xdr:rowOff>
    </xdr:to>
    <xdr:sp macro="" textlink="">
      <xdr:nvSpPr>
        <xdr:cNvPr id="45" name="Oval 75">
          <a:extLst>
            <a:ext uri="{FF2B5EF4-FFF2-40B4-BE49-F238E27FC236}">
              <a16:creationId xmlns:a16="http://schemas.microsoft.com/office/drawing/2014/main" id="{B4A03834-BC42-4B0C-83F8-D16B70350DD1}"/>
            </a:ext>
          </a:extLst>
        </xdr:cNvPr>
        <xdr:cNvSpPr>
          <a:spLocks noChangeArrowheads="1"/>
        </xdr:cNvSpPr>
      </xdr:nvSpPr>
      <xdr:spPr bwMode="auto">
        <a:xfrm>
          <a:off x="4495800" y="1157287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38100</xdr:colOff>
      <xdr:row>67</xdr:row>
      <xdr:rowOff>104775</xdr:rowOff>
    </xdr:from>
    <xdr:to>
      <xdr:col>41</xdr:col>
      <xdr:colOff>114300</xdr:colOff>
      <xdr:row>68</xdr:row>
      <xdr:rowOff>38100</xdr:rowOff>
    </xdr:to>
    <xdr:sp macro="" textlink="">
      <xdr:nvSpPr>
        <xdr:cNvPr id="46" name="Oval 76">
          <a:extLst>
            <a:ext uri="{FF2B5EF4-FFF2-40B4-BE49-F238E27FC236}">
              <a16:creationId xmlns:a16="http://schemas.microsoft.com/office/drawing/2014/main" id="{E7B648A0-3F0E-4C27-8956-D6F9A88FA217}"/>
            </a:ext>
          </a:extLst>
        </xdr:cNvPr>
        <xdr:cNvSpPr>
          <a:spLocks noChangeArrowheads="1"/>
        </xdr:cNvSpPr>
      </xdr:nvSpPr>
      <xdr:spPr bwMode="auto">
        <a:xfrm>
          <a:off x="5114925" y="1159192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38100</xdr:colOff>
      <xdr:row>69</xdr:row>
      <xdr:rowOff>0</xdr:rowOff>
    </xdr:from>
    <xdr:to>
      <xdr:col>41</xdr:col>
      <xdr:colOff>114300</xdr:colOff>
      <xdr:row>69</xdr:row>
      <xdr:rowOff>76200</xdr:rowOff>
    </xdr:to>
    <xdr:sp macro="" textlink="">
      <xdr:nvSpPr>
        <xdr:cNvPr id="47" name="Oval 77">
          <a:extLst>
            <a:ext uri="{FF2B5EF4-FFF2-40B4-BE49-F238E27FC236}">
              <a16:creationId xmlns:a16="http://schemas.microsoft.com/office/drawing/2014/main" id="{C5DE15E3-AC84-46E6-B761-60580F2927F1}"/>
            </a:ext>
          </a:extLst>
        </xdr:cNvPr>
        <xdr:cNvSpPr>
          <a:spLocks noChangeArrowheads="1"/>
        </xdr:cNvSpPr>
      </xdr:nvSpPr>
      <xdr:spPr bwMode="auto">
        <a:xfrm>
          <a:off x="5114925" y="118300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38100</xdr:colOff>
      <xdr:row>69</xdr:row>
      <xdr:rowOff>9525</xdr:rowOff>
    </xdr:from>
    <xdr:to>
      <xdr:col>36</xdr:col>
      <xdr:colOff>114300</xdr:colOff>
      <xdr:row>69</xdr:row>
      <xdr:rowOff>85725</xdr:rowOff>
    </xdr:to>
    <xdr:sp macro="" textlink="">
      <xdr:nvSpPr>
        <xdr:cNvPr id="48" name="Oval 78">
          <a:extLst>
            <a:ext uri="{FF2B5EF4-FFF2-40B4-BE49-F238E27FC236}">
              <a16:creationId xmlns:a16="http://schemas.microsoft.com/office/drawing/2014/main" id="{144C42A4-4824-4F09-96D1-DA29FDD68231}"/>
            </a:ext>
          </a:extLst>
        </xdr:cNvPr>
        <xdr:cNvSpPr>
          <a:spLocks noChangeArrowheads="1"/>
        </xdr:cNvSpPr>
      </xdr:nvSpPr>
      <xdr:spPr bwMode="auto">
        <a:xfrm>
          <a:off x="4495800" y="118395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76200</xdr:colOff>
      <xdr:row>67</xdr:row>
      <xdr:rowOff>85725</xdr:rowOff>
    </xdr:from>
    <xdr:to>
      <xdr:col>39</xdr:col>
      <xdr:colOff>28575</xdr:colOff>
      <xdr:row>68</xdr:row>
      <xdr:rowOff>19050</xdr:rowOff>
    </xdr:to>
    <xdr:sp macro="" textlink="">
      <xdr:nvSpPr>
        <xdr:cNvPr id="49" name="Oval 80">
          <a:extLst>
            <a:ext uri="{FF2B5EF4-FFF2-40B4-BE49-F238E27FC236}">
              <a16:creationId xmlns:a16="http://schemas.microsoft.com/office/drawing/2014/main" id="{16D9AE9D-753E-43D2-AA5B-B4CBD2D67EC6}"/>
            </a:ext>
          </a:extLst>
        </xdr:cNvPr>
        <xdr:cNvSpPr>
          <a:spLocks noChangeArrowheads="1"/>
        </xdr:cNvSpPr>
      </xdr:nvSpPr>
      <xdr:spPr bwMode="auto">
        <a:xfrm>
          <a:off x="4781550" y="11572875"/>
          <a:ext cx="76200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11430</xdr:colOff>
      <xdr:row>36</xdr:row>
      <xdr:rowOff>104775</xdr:rowOff>
    </xdr:from>
    <xdr:to>
      <xdr:col>12</xdr:col>
      <xdr:colOff>59055</xdr:colOff>
      <xdr:row>64</xdr:row>
      <xdr:rowOff>57150</xdr:rowOff>
    </xdr:to>
    <xdr:sp macro="" textlink="">
      <xdr:nvSpPr>
        <xdr:cNvPr id="51" name="Oval 83">
          <a:extLst>
            <a:ext uri="{FF2B5EF4-FFF2-40B4-BE49-F238E27FC236}">
              <a16:creationId xmlns:a16="http://schemas.microsoft.com/office/drawing/2014/main" id="{6FC2B134-8251-464E-AF56-BB01C08D50BC}"/>
            </a:ext>
          </a:extLst>
        </xdr:cNvPr>
        <xdr:cNvSpPr>
          <a:spLocks noChangeArrowheads="1"/>
        </xdr:cNvSpPr>
      </xdr:nvSpPr>
      <xdr:spPr bwMode="auto">
        <a:xfrm>
          <a:off x="630555" y="6276975"/>
          <a:ext cx="914400" cy="475297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アップ場</a:t>
          </a:r>
        </a:p>
      </xdr:txBody>
    </xdr:sp>
    <xdr:clientData/>
  </xdr:twoCellAnchor>
  <xdr:twoCellAnchor>
    <xdr:from>
      <xdr:col>13</xdr:col>
      <xdr:colOff>114300</xdr:colOff>
      <xdr:row>4</xdr:row>
      <xdr:rowOff>76200</xdr:rowOff>
    </xdr:from>
    <xdr:to>
      <xdr:col>20</xdr:col>
      <xdr:colOff>28575</xdr:colOff>
      <xdr:row>8</xdr:row>
      <xdr:rowOff>66675</xdr:rowOff>
    </xdr:to>
    <xdr:sp macro="" textlink="">
      <xdr:nvSpPr>
        <xdr:cNvPr id="52" name="Freeform 84">
          <a:extLst>
            <a:ext uri="{FF2B5EF4-FFF2-40B4-BE49-F238E27FC236}">
              <a16:creationId xmlns:a16="http://schemas.microsoft.com/office/drawing/2014/main" id="{99175FB7-EE5B-46A5-BF3F-61DF8D2DA7D7}"/>
            </a:ext>
          </a:extLst>
        </xdr:cNvPr>
        <xdr:cNvSpPr>
          <a:spLocks/>
        </xdr:cNvSpPr>
      </xdr:nvSpPr>
      <xdr:spPr bwMode="auto">
        <a:xfrm>
          <a:off x="1724025" y="762000"/>
          <a:ext cx="781050" cy="676275"/>
        </a:xfrm>
        <a:custGeom>
          <a:avLst/>
          <a:gdLst>
            <a:gd name="T0" fmla="*/ 0 w 82"/>
            <a:gd name="T1" fmla="*/ 0 h 59"/>
            <a:gd name="T2" fmla="*/ 2147483647 w 82"/>
            <a:gd name="T3" fmla="*/ 2147483647 h 59"/>
            <a:gd name="T4" fmla="*/ 2147483647 w 82"/>
            <a:gd name="T5" fmla="*/ 2147483647 h 59"/>
            <a:gd name="T6" fmla="*/ 0 60000 65536"/>
            <a:gd name="T7" fmla="*/ 0 60000 65536"/>
            <a:gd name="T8" fmla="*/ 0 60000 65536"/>
            <a:gd name="T9" fmla="*/ 0 w 82"/>
            <a:gd name="T10" fmla="*/ 0 h 59"/>
            <a:gd name="T11" fmla="*/ 82 w 82"/>
            <a:gd name="T12" fmla="*/ 59 h 5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82" h="59">
              <a:moveTo>
                <a:pt x="0" y="0"/>
              </a:moveTo>
              <a:cubicBezTo>
                <a:pt x="20" y="6"/>
                <a:pt x="40" y="13"/>
                <a:pt x="54" y="23"/>
              </a:cubicBezTo>
              <a:cubicBezTo>
                <a:pt x="68" y="33"/>
                <a:pt x="75" y="46"/>
                <a:pt x="82" y="59"/>
              </a:cubicBezTo>
            </a:path>
          </a:pathLst>
        </a:custGeom>
        <a:noFill/>
        <a:ln w="25400" cap="flat" cmpd="sng">
          <a:solidFill>
            <a:srgbClr val="FF0000"/>
          </a:solidFill>
          <a:prstDash val="solid"/>
          <a:round/>
          <a:headEnd type="none" w="med" len="med"/>
          <a:tailEnd type="triangle" w="lg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30480</xdr:colOff>
      <xdr:row>40</xdr:row>
      <xdr:rowOff>28575</xdr:rowOff>
    </xdr:from>
    <xdr:to>
      <xdr:col>38</xdr:col>
      <xdr:colOff>47658</xdr:colOff>
      <xdr:row>44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3001EBD-3322-4D67-8B19-33417BF84657}"/>
            </a:ext>
          </a:extLst>
        </xdr:cNvPr>
        <xdr:cNvSpPr txBox="1"/>
      </xdr:nvSpPr>
      <xdr:spPr>
        <a:xfrm>
          <a:off x="3249930" y="6886575"/>
          <a:ext cx="1503078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B</a:t>
          </a:r>
          <a:r>
            <a:rPr kumimoji="1" lang="ja-JP" altLang="en-US" sz="1800"/>
            <a:t>コート</a:t>
          </a:r>
        </a:p>
      </xdr:txBody>
    </xdr:sp>
    <xdr:clientData/>
  </xdr:twoCellAnchor>
  <xdr:twoCellAnchor>
    <xdr:from>
      <xdr:col>26</xdr:col>
      <xdr:colOff>87630</xdr:colOff>
      <xdr:row>56</xdr:row>
      <xdr:rowOff>11430</xdr:rowOff>
    </xdr:from>
    <xdr:to>
      <xdr:col>38</xdr:col>
      <xdr:colOff>116266</xdr:colOff>
      <xdr:row>59</xdr:row>
      <xdr:rowOff>133350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64A8E6AA-A02A-48BD-8D21-DCB2D23CA5DC}"/>
            </a:ext>
          </a:extLst>
        </xdr:cNvPr>
        <xdr:cNvSpPr txBox="1"/>
      </xdr:nvSpPr>
      <xdr:spPr>
        <a:xfrm>
          <a:off x="3307080" y="9612630"/>
          <a:ext cx="1514536" cy="636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A</a:t>
          </a:r>
          <a:r>
            <a:rPr kumimoji="1" lang="ja-JP" altLang="en-US" sz="1800"/>
            <a:t>コート</a:t>
          </a:r>
        </a:p>
      </xdr:txBody>
    </xdr:sp>
    <xdr:clientData/>
  </xdr:twoCellAnchor>
  <xdr:twoCellAnchor>
    <xdr:from>
      <xdr:col>49</xdr:col>
      <xdr:colOff>0</xdr:colOff>
      <xdr:row>43</xdr:row>
      <xdr:rowOff>57150</xdr:rowOff>
    </xdr:from>
    <xdr:to>
      <xdr:col>49</xdr:col>
      <xdr:colOff>85725</xdr:colOff>
      <xdr:row>44</xdr:row>
      <xdr:rowOff>47625</xdr:rowOff>
    </xdr:to>
    <xdr:sp macro="" textlink="">
      <xdr:nvSpPr>
        <xdr:cNvPr id="55" name="Oval 35">
          <a:extLst>
            <a:ext uri="{FF2B5EF4-FFF2-40B4-BE49-F238E27FC236}">
              <a16:creationId xmlns:a16="http://schemas.microsoft.com/office/drawing/2014/main" id="{70D58E18-757A-42DD-BA19-F5EB5135A5CF}"/>
            </a:ext>
          </a:extLst>
        </xdr:cNvPr>
        <xdr:cNvSpPr>
          <a:spLocks noChangeArrowheads="1"/>
        </xdr:cNvSpPr>
      </xdr:nvSpPr>
      <xdr:spPr bwMode="auto">
        <a:xfrm>
          <a:off x="6067425" y="742950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0</xdr:colOff>
      <xdr:row>44</xdr:row>
      <xdr:rowOff>57150</xdr:rowOff>
    </xdr:from>
    <xdr:to>
      <xdr:col>49</xdr:col>
      <xdr:colOff>85725</xdr:colOff>
      <xdr:row>45</xdr:row>
      <xdr:rowOff>47625</xdr:rowOff>
    </xdr:to>
    <xdr:sp macro="" textlink="">
      <xdr:nvSpPr>
        <xdr:cNvPr id="56" name="Oval 35">
          <a:extLst>
            <a:ext uri="{FF2B5EF4-FFF2-40B4-BE49-F238E27FC236}">
              <a16:creationId xmlns:a16="http://schemas.microsoft.com/office/drawing/2014/main" id="{A9744015-C250-4281-BE3C-A6283FBE0F60}"/>
            </a:ext>
          </a:extLst>
        </xdr:cNvPr>
        <xdr:cNvSpPr>
          <a:spLocks noChangeArrowheads="1"/>
        </xdr:cNvSpPr>
      </xdr:nvSpPr>
      <xdr:spPr bwMode="auto">
        <a:xfrm>
          <a:off x="6067425" y="7600950"/>
          <a:ext cx="85725" cy="161925"/>
        </a:xfrm>
        <a:prstGeom prst="ellipse">
          <a:avLst/>
        </a:prstGeom>
        <a:solidFill>
          <a:srgbClr val="FF0000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7:L49"/>
  <sheetViews>
    <sheetView tabSelected="1" zoomScaleNormal="100" workbookViewId="0">
      <selection activeCell="H17" sqref="H17"/>
    </sheetView>
  </sheetViews>
  <sheetFormatPr defaultColWidth="8.99609375" defaultRowHeight="13.5" x14ac:dyDescent="0.1"/>
  <cols>
    <col min="1" max="10" width="8.99609375" style="95"/>
    <col min="11" max="11" width="6.6796875" style="95" customWidth="1"/>
    <col min="12" max="16384" width="8.99609375" style="95"/>
  </cols>
  <sheetData>
    <row r="37" spans="1:12" ht="13.15" customHeight="1" x14ac:dyDescent="0.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2" ht="13.15" customHeight="1" x14ac:dyDescent="0.1">
      <c r="A38" s="161" t="s">
        <v>87</v>
      </c>
      <c r="B38" s="161"/>
      <c r="C38" s="162">
        <f>組合せデータ!C2</f>
        <v>45507</v>
      </c>
      <c r="D38" s="163"/>
      <c r="E38" s="163"/>
      <c r="F38" s="160">
        <f>WEEKDAY(C38,1)</f>
        <v>7</v>
      </c>
      <c r="G38" s="162">
        <f>組合せデータ!D2</f>
        <v>45508</v>
      </c>
      <c r="H38" s="163"/>
      <c r="I38" s="163"/>
      <c r="J38" s="160">
        <f>WEEKDAY(G38,1)</f>
        <v>1</v>
      </c>
      <c r="K38" s="114"/>
    </row>
    <row r="39" spans="1:12" ht="13.15" customHeight="1" x14ac:dyDescent="0.1">
      <c r="A39" s="161"/>
      <c r="B39" s="161"/>
      <c r="C39" s="163"/>
      <c r="D39" s="163"/>
      <c r="E39" s="163"/>
      <c r="F39" s="160"/>
      <c r="G39" s="163"/>
      <c r="H39" s="163"/>
      <c r="I39" s="163"/>
      <c r="J39" s="160"/>
      <c r="K39" s="114"/>
    </row>
    <row r="40" spans="1:12" ht="13.15" customHeight="1" x14ac:dyDescent="0.1">
      <c r="A40" s="161"/>
      <c r="B40" s="161"/>
      <c r="C40" s="163"/>
      <c r="D40" s="163"/>
      <c r="E40" s="163"/>
      <c r="F40" s="160"/>
      <c r="G40" s="163"/>
      <c r="H40" s="163"/>
      <c r="I40" s="163"/>
      <c r="J40" s="160"/>
      <c r="K40" s="114"/>
    </row>
    <row r="41" spans="1:12" ht="13.15" customHeight="1" x14ac:dyDescent="0.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2" ht="13.15" customHeight="1" x14ac:dyDescent="0.1">
      <c r="A42" s="161" t="s">
        <v>88</v>
      </c>
      <c r="B42" s="161"/>
      <c r="C42" s="159" t="str">
        <f>組合せデータ!C3</f>
        <v>北播衛生G（天然芝）</v>
      </c>
      <c r="D42" s="159"/>
      <c r="E42" s="159"/>
      <c r="F42" s="159"/>
      <c r="G42" s="159"/>
      <c r="H42" s="159"/>
      <c r="I42" s="159"/>
      <c r="J42" s="159"/>
      <c r="K42" s="114"/>
      <c r="L42" s="96"/>
    </row>
    <row r="43" spans="1:12" ht="13.15" customHeight="1" x14ac:dyDescent="0.1">
      <c r="A43" s="161"/>
      <c r="B43" s="161"/>
      <c r="C43" s="159"/>
      <c r="D43" s="159"/>
      <c r="E43" s="159"/>
      <c r="F43" s="159"/>
      <c r="G43" s="159"/>
      <c r="H43" s="159"/>
      <c r="I43" s="159"/>
      <c r="J43" s="159"/>
      <c r="K43" s="114"/>
    </row>
    <row r="44" spans="1:12" ht="13.15" customHeight="1" x14ac:dyDescent="0.1">
      <c r="A44" s="161"/>
      <c r="B44" s="161"/>
      <c r="C44" s="159"/>
      <c r="D44" s="159"/>
      <c r="E44" s="159"/>
      <c r="F44" s="159"/>
      <c r="G44" s="159"/>
      <c r="H44" s="159"/>
      <c r="I44" s="159"/>
      <c r="J44" s="159"/>
      <c r="K44" s="114"/>
    </row>
    <row r="45" spans="1:12" ht="13.15" customHeight="1" x14ac:dyDescent="0.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2" ht="13.15" customHeight="1" x14ac:dyDescent="0.1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8" spans="1:12" x14ac:dyDescent="0.1">
      <c r="G48" s="97"/>
    </row>
    <row r="49" spans="7:7" x14ac:dyDescent="0.1">
      <c r="G49" s="98"/>
    </row>
  </sheetData>
  <mergeCells count="7">
    <mergeCell ref="C42:J44"/>
    <mergeCell ref="F38:F40"/>
    <mergeCell ref="A38:B40"/>
    <mergeCell ref="C38:E40"/>
    <mergeCell ref="G38:I40"/>
    <mergeCell ref="J38:J40"/>
    <mergeCell ref="A42:B44"/>
  </mergeCells>
  <phoneticPr fontId="3"/>
  <pageMargins left="0.45" right="0.27" top="1" bottom="1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1"/>
  <sheetViews>
    <sheetView topLeftCell="A45" workbookViewId="0">
      <selection activeCell="N55" sqref="N55"/>
    </sheetView>
  </sheetViews>
  <sheetFormatPr defaultColWidth="8.99609375" defaultRowHeight="13.5" x14ac:dyDescent="0.1"/>
  <cols>
    <col min="1" max="5" width="2.58984375" style="63" customWidth="1"/>
    <col min="6" max="6" width="3.26953125" style="63" customWidth="1"/>
    <col min="7" max="7" width="2.99609375" style="63" customWidth="1"/>
    <col min="8" max="13" width="2.58984375" style="63" customWidth="1"/>
    <col min="14" max="14" width="10.36328125" style="63" customWidth="1"/>
    <col min="15" max="32" width="2.58984375" style="63" customWidth="1"/>
    <col min="33" max="33" width="2.31640625" style="63" customWidth="1"/>
    <col min="34" max="34" width="8.99609375" style="63" hidden="1" customWidth="1"/>
    <col min="35" max="35" width="0" style="63" hidden="1" customWidth="1"/>
    <col min="36" max="36" width="8.99609375" style="63" hidden="1" customWidth="1"/>
    <col min="37" max="16384" width="8.99609375" style="63"/>
  </cols>
  <sheetData>
    <row r="1" spans="1:43" x14ac:dyDescent="0.1">
      <c r="A1" s="175" t="str">
        <f>組合せデータ!C1</f>
        <v>asahi cup 2024 U-12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</row>
    <row r="2" spans="1:43" x14ac:dyDescent="0.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</row>
    <row r="3" spans="1:43" x14ac:dyDescent="0.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</row>
    <row r="4" spans="1:43" x14ac:dyDescent="0.1">
      <c r="A4" s="64"/>
      <c r="B4" s="166" t="s">
        <v>50</v>
      </c>
      <c r="C4" s="166"/>
      <c r="D4" s="168" t="s">
        <v>29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43" x14ac:dyDescent="0.1">
      <c r="A5" s="64"/>
      <c r="B5" s="166"/>
      <c r="C5" s="166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43" x14ac:dyDescent="0.1">
      <c r="A6" s="64"/>
      <c r="B6" s="166" t="s">
        <v>51</v>
      </c>
      <c r="C6" s="166"/>
      <c r="D6" s="168" t="s">
        <v>52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43" x14ac:dyDescent="0.1">
      <c r="A7" s="64"/>
      <c r="B7" s="166"/>
      <c r="C7" s="166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43" x14ac:dyDescent="0.1">
      <c r="A8" s="167" t="s">
        <v>40</v>
      </c>
      <c r="B8" s="170" t="s">
        <v>53</v>
      </c>
      <c r="C8" s="170"/>
      <c r="D8" s="170"/>
      <c r="E8" s="170"/>
      <c r="F8" s="68" t="s">
        <v>41</v>
      </c>
      <c r="G8" s="69"/>
      <c r="H8" s="69"/>
      <c r="I8" s="69"/>
      <c r="J8" s="69"/>
      <c r="K8" s="69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43" ht="13.5" customHeight="1" x14ac:dyDescent="0.1">
      <c r="A9" s="167"/>
      <c r="B9" s="170"/>
      <c r="C9" s="170"/>
      <c r="D9" s="170"/>
      <c r="E9" s="170"/>
      <c r="F9" s="70" t="s">
        <v>42</v>
      </c>
      <c r="G9" s="69"/>
      <c r="H9" s="69"/>
      <c r="I9" s="69"/>
      <c r="J9" s="69"/>
      <c r="K9" s="69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spans="1:43" ht="13.5" customHeight="1" x14ac:dyDescent="0.1">
      <c r="A10" s="66"/>
      <c r="B10" s="67"/>
      <c r="C10" s="67"/>
      <c r="D10" s="67"/>
      <c r="E10" s="67"/>
      <c r="F10" s="70"/>
      <c r="G10" s="69"/>
      <c r="H10" s="69"/>
      <c r="I10" s="69"/>
      <c r="J10" s="69"/>
      <c r="K10" s="69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</row>
    <row r="11" spans="1:43" x14ac:dyDescent="0.1">
      <c r="A11" s="167" t="s">
        <v>43</v>
      </c>
      <c r="B11" s="170" t="s">
        <v>54</v>
      </c>
      <c r="C11" s="170"/>
      <c r="D11" s="170"/>
      <c r="E11" s="170"/>
      <c r="F11" s="169">
        <f>組合せデータ!C2</f>
        <v>45507</v>
      </c>
      <c r="G11" s="169"/>
      <c r="H11" s="169"/>
      <c r="I11" s="169"/>
      <c r="J11" s="169"/>
      <c r="K11" s="169"/>
      <c r="L11" s="173">
        <f>WEEKDAY(F11,1)</f>
        <v>7</v>
      </c>
      <c r="M11" s="173"/>
      <c r="N11" s="169">
        <f>F11+1</f>
        <v>45508</v>
      </c>
      <c r="O11" s="169"/>
      <c r="P11" s="169"/>
      <c r="Q11" s="169"/>
      <c r="R11" s="172">
        <f>WEEKDAY(N11,1)</f>
        <v>1</v>
      </c>
      <c r="S11" s="172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</row>
    <row r="12" spans="1:43" x14ac:dyDescent="0.1">
      <c r="A12" s="167"/>
      <c r="B12" s="170"/>
      <c r="C12" s="170"/>
      <c r="D12" s="170"/>
      <c r="E12" s="170"/>
      <c r="F12" s="169"/>
      <c r="G12" s="169"/>
      <c r="H12" s="169"/>
      <c r="I12" s="169"/>
      <c r="J12" s="169"/>
      <c r="K12" s="169"/>
      <c r="L12" s="173"/>
      <c r="M12" s="173"/>
      <c r="N12" s="169"/>
      <c r="O12" s="169"/>
      <c r="P12" s="169"/>
      <c r="Q12" s="169"/>
      <c r="R12" s="172"/>
      <c r="S12" s="172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</row>
    <row r="13" spans="1:43" ht="17.25" x14ac:dyDescent="0.1">
      <c r="A13" s="167" t="s">
        <v>44</v>
      </c>
      <c r="B13" s="170" t="s">
        <v>55</v>
      </c>
      <c r="C13" s="170"/>
      <c r="D13" s="170"/>
      <c r="E13" s="170"/>
      <c r="F13" s="174" t="str">
        <f>組合せデータ!C3</f>
        <v>北播衛生G（天然芝）</v>
      </c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I13" s="71"/>
      <c r="AJ13" s="72"/>
      <c r="AK13" s="72"/>
      <c r="AL13" s="72"/>
      <c r="AM13" s="72"/>
      <c r="AN13" s="72"/>
      <c r="AO13" s="72"/>
      <c r="AP13" s="72"/>
      <c r="AQ13" s="72"/>
    </row>
    <row r="14" spans="1:43" ht="17.25" x14ac:dyDescent="0.15">
      <c r="A14" s="167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I14" s="73"/>
      <c r="AJ14" s="73"/>
      <c r="AK14" s="73"/>
      <c r="AL14" s="73"/>
      <c r="AM14" s="73"/>
      <c r="AN14" s="72"/>
      <c r="AO14" s="73"/>
      <c r="AP14" s="73"/>
      <c r="AQ14" s="73"/>
    </row>
    <row r="15" spans="1:43" x14ac:dyDescent="0.1">
      <c r="A15" s="167" t="s">
        <v>45</v>
      </c>
      <c r="B15" s="170" t="s">
        <v>56</v>
      </c>
      <c r="C15" s="170"/>
      <c r="D15" s="170"/>
      <c r="E15" s="170"/>
      <c r="F15" s="170" t="str">
        <f>組合せデータ!C4</f>
        <v>U-12</v>
      </c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</row>
    <row r="16" spans="1:43" x14ac:dyDescent="0.1">
      <c r="A16" s="167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1:33" x14ac:dyDescent="0.1">
      <c r="A17" s="167" t="s">
        <v>46</v>
      </c>
      <c r="B17" s="170" t="s">
        <v>57</v>
      </c>
      <c r="C17" s="170"/>
      <c r="D17" s="170"/>
      <c r="E17" s="170"/>
      <c r="F17" s="171" t="s">
        <v>138</v>
      </c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64"/>
      <c r="AA17" s="64"/>
      <c r="AB17" s="64"/>
      <c r="AC17" s="64"/>
      <c r="AD17" s="64"/>
      <c r="AE17" s="64"/>
      <c r="AF17" s="64"/>
      <c r="AG17" s="64"/>
    </row>
    <row r="18" spans="1:33" x14ac:dyDescent="0.1">
      <c r="A18" s="167"/>
      <c r="B18" s="170"/>
      <c r="C18" s="170"/>
      <c r="D18" s="170"/>
      <c r="E18" s="170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64"/>
      <c r="AA18" s="64"/>
      <c r="AB18" s="64"/>
      <c r="AC18" s="64"/>
      <c r="AD18" s="64"/>
      <c r="AE18" s="64"/>
      <c r="AF18" s="64"/>
      <c r="AG18" s="64"/>
    </row>
    <row r="19" spans="1:33" x14ac:dyDescent="0.1">
      <c r="A19" s="167" t="s">
        <v>47</v>
      </c>
      <c r="B19" s="168" t="s">
        <v>58</v>
      </c>
      <c r="C19" s="168"/>
      <c r="D19" s="168"/>
      <c r="E19" s="168"/>
      <c r="F19" s="65" t="s">
        <v>59</v>
      </c>
      <c r="G19" s="65"/>
      <c r="H19" s="65"/>
      <c r="I19" s="65"/>
      <c r="J19" s="67"/>
      <c r="K19" s="67"/>
      <c r="L19" s="67"/>
      <c r="M19" s="69"/>
      <c r="N19" s="69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</row>
    <row r="20" spans="1:33" x14ac:dyDescent="0.1">
      <c r="A20" s="167"/>
      <c r="B20" s="168"/>
      <c r="C20" s="168"/>
      <c r="D20" s="168"/>
      <c r="E20" s="168"/>
      <c r="F20" s="67"/>
      <c r="G20" s="67"/>
      <c r="H20" s="67"/>
      <c r="I20" s="67"/>
      <c r="J20" s="67"/>
      <c r="K20" s="67"/>
      <c r="L20" s="67"/>
      <c r="M20" s="69"/>
      <c r="N20" s="69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x14ac:dyDescent="0.1">
      <c r="A21" s="64"/>
      <c r="B21" s="64"/>
      <c r="C21" s="64"/>
      <c r="D21" s="64"/>
      <c r="E21" s="64"/>
      <c r="F21" s="67" t="s">
        <v>139</v>
      </c>
      <c r="G21" s="64"/>
      <c r="H21" s="64"/>
      <c r="I21" s="67"/>
      <c r="J21" s="67"/>
      <c r="K21" s="67"/>
      <c r="L21" s="67"/>
      <c r="M21" s="69"/>
      <c r="N21" s="69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</row>
    <row r="22" spans="1:33" x14ac:dyDescent="0.1">
      <c r="A22" s="64"/>
      <c r="B22" s="64"/>
      <c r="C22" s="64"/>
      <c r="D22" s="64"/>
      <c r="E22" s="64"/>
      <c r="F22" s="67" t="s">
        <v>60</v>
      </c>
      <c r="G22" s="64"/>
      <c r="H22" s="64"/>
      <c r="I22" s="67"/>
      <c r="J22" s="67"/>
      <c r="K22" s="67"/>
      <c r="L22" s="67"/>
      <c r="M22" s="69"/>
      <c r="N22" s="69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</row>
    <row r="23" spans="1:33" x14ac:dyDescent="0.1">
      <c r="A23" s="64"/>
      <c r="B23" s="64"/>
      <c r="C23" s="64"/>
      <c r="D23" s="64"/>
      <c r="E23" s="64"/>
      <c r="F23" s="67"/>
      <c r="G23" s="64"/>
      <c r="H23" s="64"/>
      <c r="I23" s="67"/>
      <c r="J23" s="67"/>
      <c r="K23" s="67"/>
      <c r="L23" s="67"/>
      <c r="M23" s="69"/>
      <c r="N23" s="69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</row>
    <row r="24" spans="1:33" x14ac:dyDescent="0.1">
      <c r="A24" s="64"/>
      <c r="B24" s="64"/>
      <c r="C24" s="64"/>
      <c r="D24" s="64"/>
      <c r="E24" s="64"/>
      <c r="F24" s="67" t="s">
        <v>94</v>
      </c>
      <c r="G24" s="64"/>
      <c r="H24" s="64"/>
      <c r="I24" s="67"/>
      <c r="J24" s="67"/>
      <c r="K24" s="67"/>
      <c r="L24" s="67"/>
      <c r="M24" s="69"/>
      <c r="N24" s="69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</row>
    <row r="25" spans="1:33" x14ac:dyDescent="0.1">
      <c r="A25" s="64"/>
      <c r="B25" s="64"/>
      <c r="C25" s="64"/>
      <c r="D25" s="64"/>
      <c r="E25" s="64"/>
      <c r="F25" s="74" t="s">
        <v>96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</row>
    <row r="26" spans="1:33" x14ac:dyDescent="0.1">
      <c r="A26" s="64"/>
      <c r="B26" s="64"/>
      <c r="C26" s="64"/>
      <c r="D26" s="64"/>
      <c r="E26" s="64"/>
      <c r="F26" s="74" t="s">
        <v>95</v>
      </c>
      <c r="G26" s="77"/>
      <c r="H26" s="77"/>
      <c r="I26" s="69"/>
      <c r="J26" s="69"/>
      <c r="K26" s="69"/>
      <c r="L26" s="69"/>
      <c r="M26" s="69"/>
      <c r="N26" s="69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1:33" x14ac:dyDescent="0.1">
      <c r="A27" s="64"/>
      <c r="B27" s="64"/>
      <c r="C27" s="64"/>
      <c r="D27" s="64"/>
      <c r="E27" s="64"/>
      <c r="F27" s="78"/>
      <c r="G27" s="69"/>
      <c r="H27" s="77"/>
      <c r="I27" s="69"/>
      <c r="J27" s="69"/>
      <c r="K27" s="69"/>
      <c r="L27" s="69"/>
      <c r="M27" s="69"/>
      <c r="N27" s="69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</row>
    <row r="28" spans="1:33" x14ac:dyDescent="0.1">
      <c r="A28" s="64"/>
      <c r="B28" s="64"/>
      <c r="C28" s="64"/>
      <c r="D28" s="64"/>
      <c r="E28" s="64"/>
      <c r="F28" s="74" t="s">
        <v>140</v>
      </c>
      <c r="G28" s="77"/>
      <c r="H28" s="77"/>
      <c r="I28" s="64"/>
      <c r="J28" s="64"/>
      <c r="K28" s="64"/>
      <c r="L28" s="69"/>
      <c r="M28" s="69"/>
      <c r="N28" s="69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</row>
    <row r="29" spans="1:33" x14ac:dyDescent="0.1">
      <c r="A29" s="64"/>
      <c r="B29" s="64"/>
      <c r="C29" s="64"/>
      <c r="D29" s="64"/>
      <c r="E29" s="64"/>
      <c r="F29" s="75" t="s">
        <v>61</v>
      </c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</row>
    <row r="30" spans="1:33" x14ac:dyDescent="0.1">
      <c r="A30" s="64"/>
      <c r="B30" s="64"/>
      <c r="C30" s="64"/>
      <c r="D30" s="64"/>
      <c r="E30" s="64"/>
      <c r="F30" s="76" t="s">
        <v>107</v>
      </c>
      <c r="G30" s="67"/>
      <c r="H30" s="67"/>
      <c r="I30" s="67"/>
      <c r="J30" s="67"/>
      <c r="K30" s="67"/>
      <c r="L30" s="65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</row>
    <row r="31" spans="1:33" x14ac:dyDescent="0.1">
      <c r="A31" s="64"/>
      <c r="B31" s="64"/>
      <c r="C31" s="64"/>
      <c r="D31" s="64"/>
      <c r="E31" s="64"/>
      <c r="F31" s="76" t="s">
        <v>62</v>
      </c>
      <c r="G31" s="67"/>
      <c r="H31" s="67"/>
      <c r="I31" s="67"/>
      <c r="J31" s="67"/>
      <c r="K31" s="67"/>
      <c r="L31" s="67"/>
      <c r="M31" s="69"/>
      <c r="N31" s="69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</row>
    <row r="32" spans="1:33" x14ac:dyDescent="0.1">
      <c r="A32" s="64"/>
      <c r="B32" s="64"/>
      <c r="C32" s="64"/>
      <c r="D32" s="69"/>
      <c r="E32" s="69"/>
      <c r="F32" s="76" t="s">
        <v>63</v>
      </c>
      <c r="G32" s="77"/>
      <c r="H32" s="77"/>
      <c r="I32" s="69"/>
      <c r="J32" s="69"/>
      <c r="K32" s="69"/>
      <c r="L32" s="69"/>
      <c r="M32" s="69"/>
      <c r="N32" s="69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</row>
    <row r="33" spans="1:38" x14ac:dyDescent="0.1">
      <c r="A33" s="64"/>
      <c r="B33" s="64"/>
      <c r="C33" s="64"/>
      <c r="D33" s="64"/>
      <c r="E33" s="64"/>
      <c r="F33" s="76" t="s">
        <v>64</v>
      </c>
      <c r="G33" s="77"/>
      <c r="H33" s="77"/>
      <c r="I33" s="69"/>
      <c r="J33" s="69"/>
      <c r="K33" s="69"/>
      <c r="L33" s="69"/>
      <c r="M33" s="69"/>
      <c r="N33" s="69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</row>
    <row r="34" spans="1:38" x14ac:dyDescent="0.1">
      <c r="A34" s="64"/>
      <c r="B34" s="64"/>
      <c r="C34" s="64"/>
      <c r="D34" s="64"/>
      <c r="E34" s="64"/>
      <c r="F34" s="76"/>
      <c r="G34" s="77"/>
      <c r="H34" s="77"/>
      <c r="I34" s="69"/>
      <c r="J34" s="69"/>
      <c r="K34" s="69"/>
      <c r="L34" s="69"/>
      <c r="M34" s="69"/>
      <c r="N34" s="69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</row>
    <row r="35" spans="1:38" x14ac:dyDescent="0.1">
      <c r="A35" s="64"/>
      <c r="B35" s="64"/>
      <c r="C35" s="64"/>
      <c r="D35" s="64"/>
      <c r="E35" s="64"/>
      <c r="F35" s="74" t="s">
        <v>109</v>
      </c>
      <c r="G35" s="77"/>
      <c r="H35" s="77"/>
      <c r="I35" s="69"/>
      <c r="J35" s="69"/>
      <c r="K35" s="69"/>
      <c r="L35" s="69"/>
      <c r="M35" s="69"/>
      <c r="N35" s="69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</row>
    <row r="36" spans="1:38" x14ac:dyDescent="0.1">
      <c r="A36" s="64"/>
      <c r="B36" s="64"/>
      <c r="C36" s="64"/>
      <c r="D36" s="64"/>
      <c r="E36" s="64"/>
      <c r="F36" s="74" t="s">
        <v>108</v>
      </c>
      <c r="G36" s="77"/>
      <c r="H36" s="77"/>
      <c r="I36" s="64"/>
      <c r="J36" s="64"/>
      <c r="K36" s="64"/>
      <c r="L36" s="69"/>
      <c r="M36" s="69"/>
      <c r="N36" s="69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</row>
    <row r="37" spans="1:38" x14ac:dyDescent="0.1">
      <c r="A37" s="64"/>
      <c r="B37" s="64"/>
      <c r="C37" s="64"/>
      <c r="D37" s="69"/>
      <c r="E37" s="69"/>
      <c r="F37" s="74"/>
      <c r="G37" s="77"/>
      <c r="H37" s="77"/>
      <c r="I37" s="64"/>
      <c r="J37" s="64"/>
      <c r="K37" s="64"/>
      <c r="L37" s="69"/>
      <c r="M37" s="69"/>
      <c r="N37" s="69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</row>
    <row r="38" spans="1:38" x14ac:dyDescent="0.1">
      <c r="A38" s="167" t="s">
        <v>48</v>
      </c>
      <c r="B38" s="168" t="s">
        <v>65</v>
      </c>
      <c r="C38" s="168"/>
      <c r="D38" s="168"/>
      <c r="E38" s="168"/>
      <c r="F38" s="64" t="s">
        <v>66</v>
      </c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</row>
    <row r="39" spans="1:38" x14ac:dyDescent="0.1">
      <c r="A39" s="167"/>
      <c r="B39" s="168"/>
      <c r="C39" s="168"/>
      <c r="D39" s="168"/>
      <c r="E39" s="168"/>
      <c r="F39" s="74" t="s">
        <v>67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</row>
    <row r="40" spans="1:38" x14ac:dyDescent="0.1">
      <c r="A40" s="64"/>
      <c r="B40" s="64"/>
      <c r="C40" s="64"/>
      <c r="D40" s="64"/>
      <c r="E40" s="64"/>
      <c r="F40" s="7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3" t="s">
        <v>68</v>
      </c>
    </row>
    <row r="41" spans="1:38" x14ac:dyDescent="0.1">
      <c r="A41" s="64"/>
      <c r="B41" s="64"/>
      <c r="C41" s="64"/>
      <c r="D41" s="64"/>
      <c r="E41" s="64"/>
      <c r="F41" s="7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79">
        <v>41489</v>
      </c>
      <c r="AI41" s="79">
        <v>41490</v>
      </c>
    </row>
    <row r="42" spans="1:38" x14ac:dyDescent="0.1">
      <c r="A42" s="167" t="s">
        <v>49</v>
      </c>
      <c r="B42" s="166" t="s">
        <v>69</v>
      </c>
      <c r="C42" s="166"/>
      <c r="D42" s="166"/>
      <c r="E42" s="166"/>
      <c r="F42" s="80">
        <v>1</v>
      </c>
      <c r="G42" s="164" t="str">
        <f>組合せデータ!I9</f>
        <v>洲本FC</v>
      </c>
      <c r="H42" s="165"/>
      <c r="I42" s="165"/>
      <c r="J42" s="165"/>
      <c r="K42" s="165"/>
      <c r="L42" s="165"/>
      <c r="M42" s="165"/>
      <c r="N42" s="81" t="str">
        <f>組合せデータ!J9</f>
        <v>淡路</v>
      </c>
      <c r="O42" s="8"/>
      <c r="P42" s="8"/>
      <c r="Q42" s="8"/>
      <c r="R42" s="8"/>
      <c r="S42" s="8"/>
      <c r="T42" s="8"/>
      <c r="AE42" s="64"/>
      <c r="AI42" s="63">
        <f>COUNTIF(ﾀｲﾑｽｹｼﾞｭｰﾙ!$D$7:$O$16,G51)</f>
        <v>3</v>
      </c>
      <c r="AJ42" s="63" t="e">
        <f>COUNTIF(#REF!,#REF!)</f>
        <v>#REF!</v>
      </c>
      <c r="AK42" s="82"/>
      <c r="AL42" s="83"/>
    </row>
    <row r="43" spans="1:38" x14ac:dyDescent="0.1">
      <c r="A43" s="167"/>
      <c r="B43" s="166"/>
      <c r="C43" s="166"/>
      <c r="D43" s="166"/>
      <c r="E43" s="166"/>
      <c r="F43" s="80">
        <v>2</v>
      </c>
      <c r="G43" s="164" t="str">
        <f>組合せデータ!I10</f>
        <v>洲本FCドリーム</v>
      </c>
      <c r="H43" s="165"/>
      <c r="I43" s="165"/>
      <c r="J43" s="165"/>
      <c r="K43" s="165"/>
      <c r="L43" s="165"/>
      <c r="M43" s="165"/>
      <c r="N43" s="81" t="str">
        <f>組合せデータ!J10</f>
        <v>淡路</v>
      </c>
      <c r="O43" s="64"/>
      <c r="P43" s="64"/>
      <c r="Q43" s="64"/>
      <c r="AE43" s="64"/>
      <c r="AI43" s="63">
        <f>COUNTIF(ﾀｲﾑｽｹｼﾞｭｰﾙ!$D$7:$O$16,G43)</f>
        <v>3</v>
      </c>
      <c r="AJ43" s="63" t="e">
        <f>COUNTIF(#REF!,#REF!)</f>
        <v>#REF!</v>
      </c>
      <c r="AK43" s="82"/>
      <c r="AL43" s="83"/>
    </row>
    <row r="44" spans="1:38" ht="17.25" x14ac:dyDescent="0.1">
      <c r="B44" s="84" t="str">
        <f>組合せデータ!C4</f>
        <v>U-12</v>
      </c>
      <c r="C44" s="84"/>
      <c r="D44" s="84"/>
      <c r="F44" s="80">
        <v>3</v>
      </c>
      <c r="G44" s="164" t="str">
        <f>組合せデータ!I11</f>
        <v>コニーリョ中山FC</v>
      </c>
      <c r="H44" s="165"/>
      <c r="I44" s="165"/>
      <c r="J44" s="165"/>
      <c r="K44" s="165"/>
      <c r="L44" s="165"/>
      <c r="M44" s="165"/>
      <c r="N44" s="81" t="str">
        <f>組合せデータ!J11</f>
        <v>北摂</v>
      </c>
      <c r="AI44" s="63">
        <f>COUNTIF(ﾀｲﾑｽｹｼﾞｭｰﾙ!$D$7:$O$16,G47)</f>
        <v>3</v>
      </c>
      <c r="AJ44" s="63" t="e">
        <f>COUNTIF(#REF!,#REF!)</f>
        <v>#REF!</v>
      </c>
      <c r="AK44" s="82"/>
      <c r="AL44" s="83"/>
    </row>
    <row r="45" spans="1:38" x14ac:dyDescent="0.1">
      <c r="F45" s="80">
        <v>4</v>
      </c>
      <c r="G45" s="164" t="str">
        <f>組合せデータ!I12</f>
        <v>駒ヶ林FC</v>
      </c>
      <c r="H45" s="165"/>
      <c r="I45" s="165"/>
      <c r="J45" s="165"/>
      <c r="K45" s="165"/>
      <c r="L45" s="165"/>
      <c r="M45" s="165"/>
      <c r="N45" s="81" t="str">
        <f>組合せデータ!J12</f>
        <v>神戸</v>
      </c>
      <c r="O45" s="64"/>
      <c r="P45" s="64"/>
      <c r="Q45" s="64"/>
      <c r="T45" s="64"/>
      <c r="AI45" s="63">
        <f>COUNTIF(ﾀｲﾑｽｹｼﾞｭｰﾙ!$D$7:$O$16,G45)</f>
        <v>3</v>
      </c>
      <c r="AJ45" s="63" t="e">
        <f>COUNTIF(#REF!,#REF!)</f>
        <v>#REF!</v>
      </c>
      <c r="AK45" s="82"/>
      <c r="AL45" s="83"/>
    </row>
    <row r="46" spans="1:38" x14ac:dyDescent="0.1">
      <c r="F46" s="80">
        <v>5</v>
      </c>
      <c r="G46" s="164" t="str">
        <f>組合せデータ!I13</f>
        <v>マリノFC</v>
      </c>
      <c r="H46" s="165"/>
      <c r="I46" s="165"/>
      <c r="J46" s="165"/>
      <c r="K46" s="165"/>
      <c r="L46" s="165"/>
      <c r="M46" s="165"/>
      <c r="N46" s="81" t="str">
        <f>組合せデータ!J13</f>
        <v>神戸</v>
      </c>
      <c r="O46" s="64"/>
      <c r="P46" s="64"/>
      <c r="Q46" s="64"/>
      <c r="T46" s="64"/>
      <c r="AI46" s="63">
        <f>COUNTIF(ﾀｲﾑｽｹｼﾞｭｰﾙ!$D$7:$O$16,G46)</f>
        <v>3</v>
      </c>
      <c r="AJ46" s="63" t="e">
        <f>COUNTIF(#REF!,#REF!)</f>
        <v>#REF!</v>
      </c>
      <c r="AK46" s="82"/>
      <c r="AL46" s="83"/>
    </row>
    <row r="47" spans="1:38" x14ac:dyDescent="0.1">
      <c r="A47" s="64"/>
      <c r="B47" s="64"/>
      <c r="C47" s="64"/>
      <c r="D47" s="64"/>
      <c r="E47" s="64"/>
      <c r="F47" s="80">
        <v>6</v>
      </c>
      <c r="G47" s="164" t="str">
        <f>組合せデータ!I14</f>
        <v>FCうりぼう</v>
      </c>
      <c r="H47" s="165"/>
      <c r="I47" s="165"/>
      <c r="J47" s="165"/>
      <c r="K47" s="165"/>
      <c r="L47" s="165"/>
      <c r="M47" s="165"/>
      <c r="N47" s="81" t="str">
        <f>組合せデータ!J14</f>
        <v>丹有</v>
      </c>
      <c r="P47" s="64"/>
      <c r="Q47" s="64"/>
      <c r="AI47" s="63">
        <f>COUNTIF(ﾀｲﾑｽｹｼﾞｭｰﾙ!$D$7:$O$16,G44)</f>
        <v>3</v>
      </c>
      <c r="AJ47" s="63" t="e">
        <f>COUNTIF(#REF!,#REF!)</f>
        <v>#REF!</v>
      </c>
      <c r="AK47" s="82"/>
      <c r="AL47" s="83"/>
    </row>
    <row r="48" spans="1:38" x14ac:dyDescent="0.1">
      <c r="F48" s="80">
        <v>7</v>
      </c>
      <c r="G48" s="164" t="str">
        <f>組合せデータ!I15</f>
        <v>二見西FC</v>
      </c>
      <c r="H48" s="165"/>
      <c r="I48" s="165"/>
      <c r="J48" s="165"/>
      <c r="K48" s="165"/>
      <c r="L48" s="165"/>
      <c r="M48" s="165"/>
      <c r="N48" s="81" t="str">
        <f>組合せデータ!J15</f>
        <v>明石</v>
      </c>
      <c r="O48" s="64"/>
      <c r="P48" s="64"/>
      <c r="Q48" s="64"/>
      <c r="AI48" s="63">
        <f>COUNTIF(ﾀｲﾑｽｹｼﾞｭｰﾙ!$D$7:$O$16,G48)</f>
        <v>3</v>
      </c>
      <c r="AJ48" s="63" t="e">
        <f>COUNTIF(#REF!,#REF!)</f>
        <v>#REF!</v>
      </c>
      <c r="AK48" s="82"/>
      <c r="AL48" s="83"/>
    </row>
    <row r="49" spans="1:38" x14ac:dyDescent="0.1">
      <c r="F49" s="80">
        <v>8</v>
      </c>
      <c r="G49" s="164" t="str">
        <f>組合せデータ!I16</f>
        <v>藤江KSC</v>
      </c>
      <c r="H49" s="165"/>
      <c r="I49" s="165"/>
      <c r="J49" s="165"/>
      <c r="K49" s="165"/>
      <c r="L49" s="165"/>
      <c r="M49" s="165"/>
      <c r="N49" s="81" t="str">
        <f>組合せデータ!J16</f>
        <v>明石</v>
      </c>
      <c r="Q49" s="64"/>
      <c r="AI49" s="63">
        <f>COUNTIF(ﾀｲﾑｽｹｼﾞｭｰﾙ!$D$7:$O$16,G49)</f>
        <v>3</v>
      </c>
      <c r="AJ49" s="63" t="e">
        <f>COUNTIF(#REF!,#REF!)</f>
        <v>#REF!</v>
      </c>
      <c r="AK49" s="82"/>
      <c r="AL49" s="83"/>
    </row>
    <row r="50" spans="1:38" x14ac:dyDescent="0.1">
      <c r="A50" s="64"/>
      <c r="B50" s="64"/>
      <c r="C50" s="64"/>
      <c r="E50" s="64"/>
      <c r="F50" s="80">
        <v>9</v>
      </c>
      <c r="G50" s="164" t="str">
        <f>組合せデータ!I17</f>
        <v>沢池SC</v>
      </c>
      <c r="H50" s="165"/>
      <c r="I50" s="165"/>
      <c r="J50" s="165"/>
      <c r="K50" s="165"/>
      <c r="L50" s="165"/>
      <c r="M50" s="165"/>
      <c r="N50" s="81" t="str">
        <f>組合せデータ!J17</f>
        <v>明石</v>
      </c>
      <c r="AI50" s="63">
        <f>COUNTIF(ﾀｲﾑｽｹｼﾞｭｰﾙ!$D$7:$O$16,G50)</f>
        <v>3</v>
      </c>
      <c r="AJ50" s="63" t="e">
        <f>COUNTIF(#REF!,#REF!)</f>
        <v>#REF!</v>
      </c>
      <c r="AK50" s="82"/>
      <c r="AL50" s="83"/>
    </row>
    <row r="51" spans="1:38" x14ac:dyDescent="0.1">
      <c r="F51" s="63">
        <v>10</v>
      </c>
      <c r="G51" s="164" t="s">
        <v>131</v>
      </c>
      <c r="H51" s="165"/>
      <c r="I51" s="165"/>
      <c r="J51" s="165"/>
      <c r="K51" s="165"/>
      <c r="L51" s="165"/>
      <c r="M51" s="165"/>
      <c r="N51" s="81" t="str">
        <f>組合せデータ!J18</f>
        <v>北播磨</v>
      </c>
      <c r="AE51" s="64"/>
      <c r="AI51" s="63">
        <f>COUNTIF(ﾀｲﾑｽｹｼﾞｭｰﾙ!$D$7:$O$16,G42)</f>
        <v>3</v>
      </c>
      <c r="AJ51" s="63" t="e">
        <f>COUNTIF(#REF!,#REF!)</f>
        <v>#REF!</v>
      </c>
      <c r="AK51" s="82"/>
      <c r="AL51" s="83"/>
    </row>
    <row r="52" spans="1:38" x14ac:dyDescent="0.1">
      <c r="F52" s="63">
        <v>11</v>
      </c>
      <c r="G52" s="164" t="str">
        <f>組合せデータ!I19</f>
        <v>西明石セントラル</v>
      </c>
      <c r="H52" s="165"/>
      <c r="I52" s="165"/>
      <c r="J52" s="165"/>
      <c r="K52" s="165"/>
      <c r="L52" s="165"/>
      <c r="M52" s="165"/>
      <c r="N52" s="81" t="str">
        <f>組合せデータ!J19</f>
        <v>明石</v>
      </c>
      <c r="AE52" s="64"/>
      <c r="AI52" s="63">
        <f>COUNTIF(ﾀｲﾑｽｹｼﾞｭｰﾙ!$D$7:$O$16,G52)</f>
        <v>3</v>
      </c>
      <c r="AJ52" s="63" t="e">
        <f>COUNTIF(#REF!,#REF!)</f>
        <v>#REF!</v>
      </c>
      <c r="AK52" s="82"/>
      <c r="AL52" s="83"/>
    </row>
    <row r="53" spans="1:38" x14ac:dyDescent="0.1">
      <c r="F53" s="63">
        <v>12</v>
      </c>
      <c r="G53" s="164" t="str">
        <f>組合せデータ!I20</f>
        <v>旭FCジュニア</v>
      </c>
      <c r="H53" s="165"/>
      <c r="I53" s="165"/>
      <c r="J53" s="165"/>
      <c r="K53" s="165"/>
      <c r="L53" s="165"/>
      <c r="M53" s="165"/>
      <c r="N53" s="81" t="str">
        <f>組合せデータ!J20</f>
        <v>北播磨</v>
      </c>
      <c r="AE53" s="64"/>
      <c r="AI53" s="63">
        <f>COUNTIF(ﾀｲﾑｽｹｼﾞｭｰﾙ!$D$7:$O$16,G53)</f>
        <v>3</v>
      </c>
      <c r="AJ53" s="63" t="e">
        <f>COUNTIF(#REF!,#REF!)</f>
        <v>#REF!</v>
      </c>
      <c r="AK53" s="82"/>
      <c r="AL53" s="83"/>
    </row>
    <row r="55" spans="1:38" ht="14.25" thickBot="1" x14ac:dyDescent="0.15"/>
    <row r="56" spans="1:38" x14ac:dyDescent="0.1">
      <c r="G56" s="85"/>
      <c r="H56" s="86" t="s">
        <v>9</v>
      </c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7"/>
    </row>
    <row r="57" spans="1:38" x14ac:dyDescent="0.1">
      <c r="G57" s="88"/>
      <c r="H57" s="63" t="s">
        <v>103</v>
      </c>
      <c r="AC57" s="89"/>
    </row>
    <row r="58" spans="1:38" x14ac:dyDescent="0.1">
      <c r="G58" s="88"/>
      <c r="I58" s="63" t="s">
        <v>70</v>
      </c>
      <c r="AC58" s="89"/>
    </row>
    <row r="59" spans="1:38" x14ac:dyDescent="0.1">
      <c r="G59" s="88"/>
      <c r="H59" s="63" t="s">
        <v>10</v>
      </c>
      <c r="AC59" s="89"/>
    </row>
    <row r="60" spans="1:38" x14ac:dyDescent="0.1">
      <c r="G60" s="88"/>
      <c r="H60" s="63" t="s">
        <v>11</v>
      </c>
      <c r="AC60" s="89"/>
    </row>
    <row r="61" spans="1:38" ht="14.25" thickBot="1" x14ac:dyDescent="0.15">
      <c r="G61" s="90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2"/>
    </row>
  </sheetData>
  <mergeCells count="40">
    <mergeCell ref="A1:AG3"/>
    <mergeCell ref="B4:C5"/>
    <mergeCell ref="D4:T5"/>
    <mergeCell ref="B6:C7"/>
    <mergeCell ref="D6:T7"/>
    <mergeCell ref="A8:A9"/>
    <mergeCell ref="B8:E9"/>
    <mergeCell ref="A15:A16"/>
    <mergeCell ref="B15:E16"/>
    <mergeCell ref="F15:Q16"/>
    <mergeCell ref="A13:A14"/>
    <mergeCell ref="F11:K12"/>
    <mergeCell ref="A11:A12"/>
    <mergeCell ref="B11:E12"/>
    <mergeCell ref="B13:E14"/>
    <mergeCell ref="F13:U14"/>
    <mergeCell ref="B42:E43"/>
    <mergeCell ref="A19:A20"/>
    <mergeCell ref="B19:E20"/>
    <mergeCell ref="A38:A39"/>
    <mergeCell ref="N11:Q12"/>
    <mergeCell ref="G43:M43"/>
    <mergeCell ref="G42:M42"/>
    <mergeCell ref="A42:A43"/>
    <mergeCell ref="B38:E39"/>
    <mergeCell ref="A17:A18"/>
    <mergeCell ref="B17:E18"/>
    <mergeCell ref="F17:Y18"/>
    <mergeCell ref="R11:S12"/>
    <mergeCell ref="L11:M12"/>
    <mergeCell ref="G44:M44"/>
    <mergeCell ref="G45:M45"/>
    <mergeCell ref="G46:M46"/>
    <mergeCell ref="G53:M53"/>
    <mergeCell ref="G47:M47"/>
    <mergeCell ref="G48:M48"/>
    <mergeCell ref="G49:M49"/>
    <mergeCell ref="G50:M50"/>
    <mergeCell ref="G51:M51"/>
    <mergeCell ref="G52:M52"/>
  </mergeCells>
  <phoneticPr fontId="3"/>
  <pageMargins left="0.70866141732283472" right="0" top="0.74803149606299213" bottom="0.74803149606299213" header="0.31496062992125984" footer="0.31496062992125984"/>
  <pageSetup paperSize="9" scale="95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5"/>
  <sheetViews>
    <sheetView zoomScale="75" workbookViewId="0">
      <selection activeCell="J17" sqref="J17"/>
    </sheetView>
  </sheetViews>
  <sheetFormatPr defaultRowHeight="13.5" x14ac:dyDescent="0.1"/>
  <cols>
    <col min="1" max="1" width="4.632812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39.950000000000003" customHeight="1" x14ac:dyDescent="0.1"/>
    <row r="2" spans="1:16" ht="42.75" customHeight="1" x14ac:dyDescent="0.1">
      <c r="B2" s="176" t="str">
        <f>組合せデータ!C1</f>
        <v>asahi cup 2024 U-12</v>
      </c>
      <c r="C2" s="177"/>
      <c r="D2" s="177"/>
      <c r="E2" s="177"/>
      <c r="F2" s="177"/>
      <c r="G2" s="177"/>
      <c r="H2" s="177"/>
      <c r="I2" s="177"/>
      <c r="J2" s="60"/>
      <c r="K2" s="176" t="s">
        <v>74</v>
      </c>
      <c r="L2" s="176"/>
      <c r="M2" s="176"/>
      <c r="N2" s="176"/>
      <c r="O2" s="176"/>
    </row>
    <row r="3" spans="1:16" ht="11.25" customHeight="1" x14ac:dyDescent="0.1"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3"/>
      <c r="O3" s="24"/>
    </row>
    <row r="4" spans="1:16" ht="24" x14ac:dyDescent="0.1">
      <c r="B4" s="180">
        <f>組合せデータ!C2</f>
        <v>45507</v>
      </c>
      <c r="C4" s="181"/>
      <c r="D4" s="181"/>
      <c r="E4" s="179">
        <f>WEEKDAY(B4,1)</f>
        <v>7</v>
      </c>
      <c r="F4" s="179"/>
      <c r="G4" s="179"/>
      <c r="H4" s="22"/>
      <c r="I4" s="22"/>
      <c r="J4" s="22"/>
      <c r="K4" s="178" t="str">
        <f>組合せデータ!C5</f>
        <v>20-5-20</v>
      </c>
      <c r="L4" s="177"/>
      <c r="M4" s="177"/>
      <c r="N4" s="177"/>
      <c r="O4" s="177"/>
    </row>
    <row r="5" spans="1:16" ht="12.75" customHeight="1" x14ac:dyDescent="0.1">
      <c r="B5" s="25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23"/>
      <c r="O5" s="24"/>
    </row>
    <row r="6" spans="1:16" ht="30" customHeight="1" x14ac:dyDescent="0.1">
      <c r="A6" s="11"/>
      <c r="B6" s="11"/>
      <c r="C6" s="182" t="s">
        <v>100</v>
      </c>
      <c r="D6" s="183"/>
      <c r="E6" s="182"/>
      <c r="F6" s="182"/>
      <c r="G6" s="182"/>
      <c r="H6" s="182"/>
      <c r="I6" s="182"/>
      <c r="J6" s="182" t="s">
        <v>101</v>
      </c>
      <c r="K6" s="182"/>
      <c r="L6" s="182"/>
      <c r="M6" s="182"/>
      <c r="N6" s="182"/>
      <c r="O6" s="182"/>
      <c r="P6" s="182"/>
    </row>
    <row r="7" spans="1:16" ht="30" customHeight="1" x14ac:dyDescent="0.1">
      <c r="A7" s="11"/>
      <c r="B7" s="34" t="s">
        <v>14</v>
      </c>
      <c r="C7" s="34" t="s">
        <v>21</v>
      </c>
      <c r="D7" s="34" t="s">
        <v>17</v>
      </c>
      <c r="E7" s="184" t="s">
        <v>15</v>
      </c>
      <c r="F7" s="184"/>
      <c r="G7" s="184"/>
      <c r="H7" s="34" t="s">
        <v>17</v>
      </c>
      <c r="I7" s="34" t="s">
        <v>16</v>
      </c>
      <c r="J7" s="34" t="s">
        <v>21</v>
      </c>
      <c r="K7" s="34" t="s">
        <v>17</v>
      </c>
      <c r="L7" s="184" t="s">
        <v>15</v>
      </c>
      <c r="M7" s="184"/>
      <c r="N7" s="184"/>
      <c r="O7" s="34" t="s">
        <v>17</v>
      </c>
      <c r="P7" s="34" t="s">
        <v>16</v>
      </c>
    </row>
    <row r="8" spans="1:16" ht="39.950000000000003" customHeight="1" x14ac:dyDescent="0.1">
      <c r="A8" s="31">
        <v>1</v>
      </c>
      <c r="B8" s="32">
        <v>0.375</v>
      </c>
      <c r="C8" s="28" t="s">
        <v>24</v>
      </c>
      <c r="D8" s="26" t="str">
        <f>組合せデータ!E28</f>
        <v>マリノFC</v>
      </c>
      <c r="E8" s="27" t="s">
        <v>90</v>
      </c>
      <c r="F8" s="30" t="s">
        <v>18</v>
      </c>
      <c r="G8" s="29" t="s">
        <v>90</v>
      </c>
      <c r="H8" s="26" t="str">
        <f>組合せデータ!F28</f>
        <v>藤江KSC</v>
      </c>
      <c r="I8" s="26" t="s">
        <v>141</v>
      </c>
      <c r="J8" s="28" t="s">
        <v>24</v>
      </c>
      <c r="K8" s="26" t="str">
        <f>組合せデータ!G28</f>
        <v>コニーリョ中山FC</v>
      </c>
      <c r="L8" s="27" t="s">
        <v>90</v>
      </c>
      <c r="M8" s="30" t="s">
        <v>18</v>
      </c>
      <c r="N8" s="29" t="s">
        <v>90</v>
      </c>
      <c r="O8" s="26" t="str">
        <f>組合せデータ!H28</f>
        <v>FCうりぼう</v>
      </c>
      <c r="P8" s="26" t="s">
        <v>141</v>
      </c>
    </row>
    <row r="9" spans="1:16" ht="39.950000000000003" customHeight="1" x14ac:dyDescent="0.1">
      <c r="A9" s="31">
        <v>2</v>
      </c>
      <c r="B9" s="32">
        <v>0.40972222222222227</v>
      </c>
      <c r="C9" s="28" t="s">
        <v>25</v>
      </c>
      <c r="D9" s="26" t="str">
        <f>組合せデータ!E29</f>
        <v>二見西FC</v>
      </c>
      <c r="E9" s="27" t="s">
        <v>90</v>
      </c>
      <c r="F9" s="30" t="s">
        <v>18</v>
      </c>
      <c r="G9" s="29" t="s">
        <v>90</v>
      </c>
      <c r="H9" s="26" t="str">
        <f>組合せデータ!F29</f>
        <v>旭FCジュニア</v>
      </c>
      <c r="I9" s="26" t="s">
        <v>141</v>
      </c>
      <c r="J9" s="28" t="s">
        <v>25</v>
      </c>
      <c r="K9" s="26" t="str">
        <f>組合せデータ!G29</f>
        <v>ALMAVERDEA</v>
      </c>
      <c r="L9" s="27" t="s">
        <v>90</v>
      </c>
      <c r="M9" s="30" t="s">
        <v>18</v>
      </c>
      <c r="N9" s="29" t="s">
        <v>90</v>
      </c>
      <c r="O9" s="26" t="str">
        <f>組合せデータ!H29</f>
        <v>洲本FC</v>
      </c>
      <c r="P9" s="26" t="s">
        <v>141</v>
      </c>
    </row>
    <row r="10" spans="1:16" ht="39.950000000000003" customHeight="1" x14ac:dyDescent="0.1">
      <c r="A10" s="31">
        <v>3</v>
      </c>
      <c r="B10" s="32">
        <v>0.44444444444444442</v>
      </c>
      <c r="C10" s="28" t="s">
        <v>26</v>
      </c>
      <c r="D10" s="26" t="str">
        <f>組合せデータ!E30</f>
        <v>沢池SC</v>
      </c>
      <c r="E10" s="27" t="s">
        <v>90</v>
      </c>
      <c r="F10" s="30" t="s">
        <v>18</v>
      </c>
      <c r="G10" s="29" t="s">
        <v>90</v>
      </c>
      <c r="H10" s="26" t="str">
        <f>組合せデータ!F30</f>
        <v>駒ヶ林FC</v>
      </c>
      <c r="I10" s="26" t="s">
        <v>141</v>
      </c>
      <c r="J10" s="28" t="s">
        <v>26</v>
      </c>
      <c r="K10" s="26" t="str">
        <f>組合せデータ!G30</f>
        <v>西明石セントラル</v>
      </c>
      <c r="L10" s="27" t="s">
        <v>90</v>
      </c>
      <c r="M10" s="30" t="s">
        <v>18</v>
      </c>
      <c r="N10" s="29" t="s">
        <v>90</v>
      </c>
      <c r="O10" s="26" t="str">
        <f>組合せデータ!H30</f>
        <v>洲本FCドリーム</v>
      </c>
      <c r="P10" s="26" t="s">
        <v>141</v>
      </c>
    </row>
    <row r="11" spans="1:16" ht="39.950000000000003" customHeight="1" x14ac:dyDescent="0.1">
      <c r="A11" s="31">
        <v>4</v>
      </c>
      <c r="B11" s="32">
        <v>0.47916666666666702</v>
      </c>
      <c r="C11" s="28" t="s">
        <v>24</v>
      </c>
      <c r="D11" s="26" t="str">
        <f>組合せデータ!E31</f>
        <v>マリノFC</v>
      </c>
      <c r="E11" s="27" t="s">
        <v>90</v>
      </c>
      <c r="F11" s="30" t="s">
        <v>18</v>
      </c>
      <c r="G11" s="29" t="s">
        <v>90</v>
      </c>
      <c r="H11" s="26" t="str">
        <f>組合せデータ!F31</f>
        <v>コニーリョ中山FC</v>
      </c>
      <c r="I11" s="26" t="s">
        <v>141</v>
      </c>
      <c r="J11" s="28" t="s">
        <v>24</v>
      </c>
      <c r="K11" s="26" t="str">
        <f>組合せデータ!G31</f>
        <v>藤江KSC</v>
      </c>
      <c r="L11" s="27" t="s">
        <v>90</v>
      </c>
      <c r="M11" s="30" t="s">
        <v>18</v>
      </c>
      <c r="N11" s="29" t="s">
        <v>90</v>
      </c>
      <c r="O11" s="26" t="str">
        <f>組合せデータ!H31</f>
        <v>FCうりぼう</v>
      </c>
      <c r="P11" s="26" t="s">
        <v>141</v>
      </c>
    </row>
    <row r="12" spans="1:16" ht="39.950000000000003" customHeight="1" x14ac:dyDescent="0.1">
      <c r="A12" s="31">
        <v>5</v>
      </c>
      <c r="B12" s="32">
        <v>0.51388888888888895</v>
      </c>
      <c r="C12" s="28" t="s">
        <v>25</v>
      </c>
      <c r="D12" s="26" t="str">
        <f>組合せデータ!E32</f>
        <v>二見西FC</v>
      </c>
      <c r="E12" s="27" t="s">
        <v>90</v>
      </c>
      <c r="F12" s="30" t="s">
        <v>18</v>
      </c>
      <c r="G12" s="29" t="s">
        <v>90</v>
      </c>
      <c r="H12" s="26" t="str">
        <f>組合せデータ!F32</f>
        <v>ALMAVERDEA</v>
      </c>
      <c r="I12" s="26" t="s">
        <v>141</v>
      </c>
      <c r="J12" s="28" t="s">
        <v>25</v>
      </c>
      <c r="K12" s="26" t="str">
        <f>組合せデータ!G32</f>
        <v>旭FCジュニア</v>
      </c>
      <c r="L12" s="27" t="s">
        <v>90</v>
      </c>
      <c r="M12" s="30" t="s">
        <v>18</v>
      </c>
      <c r="N12" s="29" t="s">
        <v>90</v>
      </c>
      <c r="O12" s="26" t="str">
        <f>組合せデータ!H32</f>
        <v>洲本FC</v>
      </c>
      <c r="P12" s="26" t="s">
        <v>141</v>
      </c>
    </row>
    <row r="13" spans="1:16" ht="39.950000000000003" customHeight="1" x14ac:dyDescent="0.1">
      <c r="A13" s="31">
        <v>6</v>
      </c>
      <c r="B13" s="32">
        <v>0.54861111111111105</v>
      </c>
      <c r="C13" s="28" t="s">
        <v>26</v>
      </c>
      <c r="D13" s="26" t="str">
        <f>組合せデータ!E33</f>
        <v>沢池SC</v>
      </c>
      <c r="E13" s="27" t="s">
        <v>90</v>
      </c>
      <c r="F13" s="30" t="s">
        <v>18</v>
      </c>
      <c r="G13" s="29" t="s">
        <v>90</v>
      </c>
      <c r="H13" s="26" t="str">
        <f>組合せデータ!F33</f>
        <v>西明石セントラル</v>
      </c>
      <c r="I13" s="26" t="s">
        <v>141</v>
      </c>
      <c r="J13" s="28" t="s">
        <v>26</v>
      </c>
      <c r="K13" s="26" t="str">
        <f>組合せデータ!G33</f>
        <v>駒ヶ林FC</v>
      </c>
      <c r="L13" s="27" t="s">
        <v>90</v>
      </c>
      <c r="M13" s="30" t="s">
        <v>18</v>
      </c>
      <c r="N13" s="29" t="s">
        <v>90</v>
      </c>
      <c r="O13" s="26" t="str">
        <f>組合せデータ!H33</f>
        <v>洲本FCドリーム</v>
      </c>
      <c r="P13" s="26" t="s">
        <v>141</v>
      </c>
    </row>
    <row r="14" spans="1:16" ht="39.950000000000003" customHeight="1" x14ac:dyDescent="0.1">
      <c r="A14" s="31">
        <v>7</v>
      </c>
      <c r="B14" s="32">
        <v>0.58333333333333404</v>
      </c>
      <c r="C14" s="28" t="s">
        <v>24</v>
      </c>
      <c r="D14" s="26" t="str">
        <f>組合せデータ!E34</f>
        <v>マリノFC</v>
      </c>
      <c r="E14" s="27" t="s">
        <v>90</v>
      </c>
      <c r="F14" s="30" t="s">
        <v>18</v>
      </c>
      <c r="G14" s="29" t="s">
        <v>90</v>
      </c>
      <c r="H14" s="26" t="str">
        <f>組合せデータ!F34</f>
        <v>FCうりぼう</v>
      </c>
      <c r="I14" s="26" t="s">
        <v>141</v>
      </c>
      <c r="J14" s="28" t="s">
        <v>24</v>
      </c>
      <c r="K14" s="26" t="str">
        <f>組合せデータ!G34</f>
        <v>藤江KSC</v>
      </c>
      <c r="L14" s="27" t="s">
        <v>90</v>
      </c>
      <c r="M14" s="30" t="s">
        <v>18</v>
      </c>
      <c r="N14" s="29" t="s">
        <v>90</v>
      </c>
      <c r="O14" s="26" t="str">
        <f>組合せデータ!H34</f>
        <v>コニーリョ中山FC</v>
      </c>
      <c r="P14" s="26" t="s">
        <v>141</v>
      </c>
    </row>
    <row r="15" spans="1:16" ht="39.950000000000003" customHeight="1" x14ac:dyDescent="0.1">
      <c r="A15" s="31">
        <v>8</v>
      </c>
      <c r="B15" s="32">
        <v>0.61805555555555602</v>
      </c>
      <c r="C15" s="28" t="s">
        <v>25</v>
      </c>
      <c r="D15" s="26" t="str">
        <f>組合せデータ!E35</f>
        <v>二見西FC</v>
      </c>
      <c r="E15" s="27" t="s">
        <v>90</v>
      </c>
      <c r="F15" s="30" t="s">
        <v>18</v>
      </c>
      <c r="G15" s="29" t="s">
        <v>90</v>
      </c>
      <c r="H15" s="26" t="str">
        <f>組合せデータ!F35</f>
        <v>洲本FC</v>
      </c>
      <c r="I15" s="26" t="s">
        <v>141</v>
      </c>
      <c r="J15" s="28" t="s">
        <v>25</v>
      </c>
      <c r="K15" s="26" t="str">
        <f>組合せデータ!G35</f>
        <v>旭FCジュニア</v>
      </c>
      <c r="L15" s="27" t="s">
        <v>90</v>
      </c>
      <c r="M15" s="30" t="s">
        <v>18</v>
      </c>
      <c r="N15" s="29" t="s">
        <v>90</v>
      </c>
      <c r="O15" s="26" t="str">
        <f>組合せデータ!H35</f>
        <v>ALMAVERDEA</v>
      </c>
      <c r="P15" s="26" t="s">
        <v>141</v>
      </c>
    </row>
    <row r="16" spans="1:16" ht="39.950000000000003" customHeight="1" x14ac:dyDescent="0.1">
      <c r="A16" s="31">
        <v>9</v>
      </c>
      <c r="B16" s="32">
        <v>0.65277777777777801</v>
      </c>
      <c r="C16" s="28" t="s">
        <v>26</v>
      </c>
      <c r="D16" s="26" t="str">
        <f>組合せデータ!E36</f>
        <v>沢池SC</v>
      </c>
      <c r="E16" s="27" t="s">
        <v>90</v>
      </c>
      <c r="F16" s="30" t="s">
        <v>18</v>
      </c>
      <c r="G16" s="29" t="s">
        <v>90</v>
      </c>
      <c r="H16" s="26" t="str">
        <f>組合せデータ!F36</f>
        <v>洲本FCドリーム</v>
      </c>
      <c r="I16" s="26" t="s">
        <v>141</v>
      </c>
      <c r="J16" s="28" t="s">
        <v>26</v>
      </c>
      <c r="K16" s="26" t="str">
        <f>組合せデータ!G36</f>
        <v>駒ヶ林FC</v>
      </c>
      <c r="L16" s="27" t="s">
        <v>90</v>
      </c>
      <c r="M16" s="30" t="s">
        <v>18</v>
      </c>
      <c r="N16" s="29" t="s">
        <v>90</v>
      </c>
      <c r="O16" s="26" t="str">
        <f>組合せデータ!H36</f>
        <v>西明石セントラル</v>
      </c>
      <c r="P16" s="26" t="s">
        <v>141</v>
      </c>
    </row>
    <row r="17" spans="1:16" ht="36" customHeight="1" x14ac:dyDescent="0.1">
      <c r="A17" s="36"/>
      <c r="B17" s="41" t="s">
        <v>142</v>
      </c>
      <c r="C17" s="37"/>
      <c r="D17" s="38"/>
      <c r="E17" s="39"/>
      <c r="F17" s="40"/>
      <c r="G17" s="39"/>
      <c r="H17" s="38"/>
      <c r="I17" s="9"/>
      <c r="J17" s="37"/>
      <c r="K17" s="38"/>
      <c r="L17" s="39"/>
      <c r="M17" s="40"/>
      <c r="N17" s="39"/>
      <c r="O17" s="38"/>
      <c r="P17" s="9"/>
    </row>
    <row r="18" spans="1:16" ht="36" customHeight="1" x14ac:dyDescent="0.1">
      <c r="A18" s="36"/>
      <c r="B18" s="41"/>
      <c r="C18" s="37"/>
      <c r="D18" s="38"/>
      <c r="E18" s="39"/>
      <c r="F18" s="40"/>
      <c r="G18" s="39"/>
      <c r="H18" s="38"/>
      <c r="I18" s="9"/>
      <c r="J18" s="37"/>
      <c r="K18" s="38"/>
      <c r="L18" s="39"/>
      <c r="M18" s="40"/>
      <c r="N18" s="39"/>
      <c r="O18" s="38"/>
      <c r="P18" s="9"/>
    </row>
    <row r="19" spans="1:16" ht="42.75" customHeight="1" x14ac:dyDescent="0.1">
      <c r="B19" s="176" t="str">
        <f>組合せデータ!C1</f>
        <v>asahi cup 2024 U-12</v>
      </c>
      <c r="C19" s="177"/>
      <c r="D19" s="177"/>
      <c r="E19" s="177"/>
      <c r="F19" s="177"/>
      <c r="G19" s="177"/>
      <c r="H19" s="177"/>
      <c r="I19" s="177"/>
      <c r="J19" s="60"/>
      <c r="K19" s="176" t="s">
        <v>22</v>
      </c>
      <c r="L19" s="176"/>
      <c r="M19" s="176"/>
      <c r="N19" s="176"/>
      <c r="O19" s="176"/>
    </row>
    <row r="20" spans="1:16" ht="11.25" customHeight="1" x14ac:dyDescent="0.1">
      <c r="B20" s="25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23"/>
      <c r="O20" s="24"/>
    </row>
    <row r="21" spans="1:16" ht="24" x14ac:dyDescent="0.1">
      <c r="B21" s="180">
        <f>組合せデータ!D2</f>
        <v>45508</v>
      </c>
      <c r="C21" s="181"/>
      <c r="D21" s="181"/>
      <c r="E21" s="179">
        <f>WEEKDAY(B21,1)</f>
        <v>1</v>
      </c>
      <c r="F21" s="179"/>
      <c r="G21" s="179"/>
      <c r="H21" s="22"/>
      <c r="I21" s="22"/>
      <c r="J21" s="22"/>
      <c r="K21" s="178" t="s">
        <v>136</v>
      </c>
      <c r="L21" s="177"/>
      <c r="M21" s="177"/>
      <c r="N21" s="177"/>
      <c r="O21" s="177"/>
    </row>
    <row r="22" spans="1:16" ht="12.75" customHeight="1" x14ac:dyDescent="0.1">
      <c r="B22" s="2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23"/>
      <c r="O22" s="24"/>
    </row>
    <row r="23" spans="1:16" ht="30" customHeight="1" x14ac:dyDescent="0.1">
      <c r="A23" s="11"/>
      <c r="B23" s="11"/>
      <c r="C23" s="182" t="s">
        <v>100</v>
      </c>
      <c r="D23" s="183"/>
      <c r="E23" s="182"/>
      <c r="F23" s="182"/>
      <c r="G23" s="182"/>
      <c r="H23" s="182"/>
      <c r="I23" s="182"/>
      <c r="J23" s="182" t="s">
        <v>101</v>
      </c>
      <c r="K23" s="182"/>
      <c r="L23" s="182"/>
      <c r="M23" s="182"/>
      <c r="N23" s="182"/>
      <c r="O23" s="182"/>
      <c r="P23" s="182"/>
    </row>
    <row r="24" spans="1:16" ht="30" customHeight="1" x14ac:dyDescent="0.1">
      <c r="A24" s="11"/>
      <c r="B24" s="34" t="s">
        <v>14</v>
      </c>
      <c r="C24" s="34" t="s">
        <v>21</v>
      </c>
      <c r="D24" s="34" t="s">
        <v>17</v>
      </c>
      <c r="E24" s="184" t="s">
        <v>15</v>
      </c>
      <c r="F24" s="184"/>
      <c r="G24" s="184"/>
      <c r="H24" s="34" t="s">
        <v>17</v>
      </c>
      <c r="I24" s="34" t="s">
        <v>16</v>
      </c>
      <c r="J24" s="34" t="s">
        <v>21</v>
      </c>
      <c r="K24" s="34" t="s">
        <v>17</v>
      </c>
      <c r="L24" s="184" t="s">
        <v>15</v>
      </c>
      <c r="M24" s="184"/>
      <c r="N24" s="184"/>
      <c r="O24" s="34" t="s">
        <v>17</v>
      </c>
      <c r="P24" s="34" t="s">
        <v>16</v>
      </c>
    </row>
    <row r="25" spans="1:16" ht="39.950000000000003" customHeight="1" x14ac:dyDescent="0.1">
      <c r="A25" s="31">
        <v>1</v>
      </c>
      <c r="B25" s="32">
        <v>0.375</v>
      </c>
      <c r="C25" s="28" t="s">
        <v>84</v>
      </c>
      <c r="D25" s="58">
        <f>組合せデータ!E41</f>
        <v>0</v>
      </c>
      <c r="E25" s="27" t="s">
        <v>90</v>
      </c>
      <c r="F25" s="30" t="s">
        <v>18</v>
      </c>
      <c r="G25" s="29" t="s">
        <v>90</v>
      </c>
      <c r="H25" s="58">
        <f>組合せデータ!F41</f>
        <v>0</v>
      </c>
      <c r="I25" s="58" t="s">
        <v>141</v>
      </c>
      <c r="J25" s="28" t="s">
        <v>84</v>
      </c>
      <c r="K25" s="58">
        <f>組合せデータ!G41</f>
        <v>0</v>
      </c>
      <c r="L25" s="27" t="s">
        <v>90</v>
      </c>
      <c r="M25" s="30" t="s">
        <v>18</v>
      </c>
      <c r="N25" s="29" t="s">
        <v>90</v>
      </c>
      <c r="O25" s="58">
        <f>組合せデータ!H41</f>
        <v>0</v>
      </c>
      <c r="P25" s="58" t="s">
        <v>141</v>
      </c>
    </row>
    <row r="26" spans="1:16" ht="39.950000000000003" customHeight="1" x14ac:dyDescent="0.1">
      <c r="A26" s="31">
        <v>2</v>
      </c>
      <c r="B26" s="32">
        <v>0.40972222222222227</v>
      </c>
      <c r="C26" s="28" t="s">
        <v>85</v>
      </c>
      <c r="D26" s="58">
        <f>組合せデータ!E42</f>
        <v>0</v>
      </c>
      <c r="E26" s="27" t="s">
        <v>90</v>
      </c>
      <c r="F26" s="30" t="s">
        <v>18</v>
      </c>
      <c r="G26" s="29" t="s">
        <v>90</v>
      </c>
      <c r="H26" s="58">
        <f>組合せデータ!F42</f>
        <v>0</v>
      </c>
      <c r="I26" s="58" t="s">
        <v>141</v>
      </c>
      <c r="J26" s="28" t="s">
        <v>85</v>
      </c>
      <c r="K26" s="58">
        <f>組合せデータ!G42</f>
        <v>0</v>
      </c>
      <c r="L26" s="27" t="s">
        <v>90</v>
      </c>
      <c r="M26" s="30" t="s">
        <v>18</v>
      </c>
      <c r="N26" s="29" t="s">
        <v>90</v>
      </c>
      <c r="O26" s="58">
        <f>組合せデータ!H42</f>
        <v>0</v>
      </c>
      <c r="P26" s="58" t="s">
        <v>141</v>
      </c>
    </row>
    <row r="27" spans="1:16" ht="39.950000000000003" customHeight="1" x14ac:dyDescent="0.1">
      <c r="A27" s="31">
        <v>3</v>
      </c>
      <c r="B27" s="32">
        <v>0.44444444444444442</v>
      </c>
      <c r="C27" s="28" t="s">
        <v>86</v>
      </c>
      <c r="D27" s="58">
        <f>組合せデータ!E43</f>
        <v>0</v>
      </c>
      <c r="E27" s="27" t="s">
        <v>90</v>
      </c>
      <c r="F27" s="30" t="s">
        <v>18</v>
      </c>
      <c r="G27" s="29" t="s">
        <v>90</v>
      </c>
      <c r="H27" s="58">
        <f>組合せデータ!F43</f>
        <v>0</v>
      </c>
      <c r="I27" s="58" t="s">
        <v>141</v>
      </c>
      <c r="J27" s="28" t="s">
        <v>86</v>
      </c>
      <c r="K27" s="58">
        <f>組合せデータ!G43</f>
        <v>0</v>
      </c>
      <c r="L27" s="27" t="s">
        <v>90</v>
      </c>
      <c r="M27" s="30" t="s">
        <v>18</v>
      </c>
      <c r="N27" s="29" t="s">
        <v>90</v>
      </c>
      <c r="O27" s="58">
        <f>組合せデータ!H43</f>
        <v>0</v>
      </c>
      <c r="P27" s="58" t="s">
        <v>141</v>
      </c>
    </row>
    <row r="28" spans="1:16" ht="39.950000000000003" customHeight="1" x14ac:dyDescent="0.1">
      <c r="A28" s="31">
        <v>4</v>
      </c>
      <c r="B28" s="32">
        <v>0.47916666666666702</v>
      </c>
      <c r="C28" s="28" t="s">
        <v>84</v>
      </c>
      <c r="D28" s="58">
        <f>組合せデータ!E44</f>
        <v>0</v>
      </c>
      <c r="E28" s="27" t="s">
        <v>90</v>
      </c>
      <c r="F28" s="30" t="s">
        <v>18</v>
      </c>
      <c r="G28" s="29" t="s">
        <v>90</v>
      </c>
      <c r="H28" s="58">
        <f>組合せデータ!F44</f>
        <v>0</v>
      </c>
      <c r="I28" s="58" t="s">
        <v>141</v>
      </c>
      <c r="J28" s="28" t="s">
        <v>84</v>
      </c>
      <c r="K28" s="58">
        <f>組合せデータ!G44</f>
        <v>0</v>
      </c>
      <c r="L28" s="27" t="s">
        <v>90</v>
      </c>
      <c r="M28" s="30" t="s">
        <v>18</v>
      </c>
      <c r="N28" s="29" t="s">
        <v>90</v>
      </c>
      <c r="O28" s="58">
        <f>組合せデータ!H44</f>
        <v>0</v>
      </c>
      <c r="P28" s="58" t="s">
        <v>141</v>
      </c>
    </row>
    <row r="29" spans="1:16" ht="39.950000000000003" customHeight="1" x14ac:dyDescent="0.1">
      <c r="A29" s="31">
        <v>5</v>
      </c>
      <c r="B29" s="32">
        <v>0.51388888888888895</v>
      </c>
      <c r="C29" s="28" t="s">
        <v>85</v>
      </c>
      <c r="D29" s="58">
        <f>組合せデータ!E45</f>
        <v>0</v>
      </c>
      <c r="E29" s="27" t="s">
        <v>90</v>
      </c>
      <c r="F29" s="30" t="s">
        <v>18</v>
      </c>
      <c r="G29" s="29" t="s">
        <v>90</v>
      </c>
      <c r="H29" s="58">
        <f>組合せデータ!F45</f>
        <v>0</v>
      </c>
      <c r="I29" s="58" t="s">
        <v>141</v>
      </c>
      <c r="J29" s="28" t="s">
        <v>85</v>
      </c>
      <c r="K29" s="58">
        <f>組合せデータ!G45</f>
        <v>0</v>
      </c>
      <c r="L29" s="27" t="s">
        <v>90</v>
      </c>
      <c r="M29" s="30" t="s">
        <v>18</v>
      </c>
      <c r="N29" s="29" t="s">
        <v>90</v>
      </c>
      <c r="O29" s="58">
        <f>組合せデータ!H45</f>
        <v>0</v>
      </c>
      <c r="P29" s="58" t="s">
        <v>141</v>
      </c>
    </row>
    <row r="30" spans="1:16" ht="39.950000000000003" customHeight="1" x14ac:dyDescent="0.1">
      <c r="A30" s="31">
        <v>6</v>
      </c>
      <c r="B30" s="32">
        <v>0.54861111111111105</v>
      </c>
      <c r="C30" s="28" t="s">
        <v>86</v>
      </c>
      <c r="D30" s="58">
        <f>組合せデータ!E46</f>
        <v>0</v>
      </c>
      <c r="E30" s="27" t="s">
        <v>90</v>
      </c>
      <c r="F30" s="30" t="s">
        <v>18</v>
      </c>
      <c r="G30" s="29" t="s">
        <v>90</v>
      </c>
      <c r="H30" s="58">
        <f>組合せデータ!F46</f>
        <v>0</v>
      </c>
      <c r="I30" s="58" t="s">
        <v>141</v>
      </c>
      <c r="J30" s="28" t="s">
        <v>86</v>
      </c>
      <c r="K30" s="58">
        <f>組合せデータ!G46</f>
        <v>0</v>
      </c>
      <c r="L30" s="27" t="s">
        <v>90</v>
      </c>
      <c r="M30" s="30" t="s">
        <v>18</v>
      </c>
      <c r="N30" s="29" t="s">
        <v>90</v>
      </c>
      <c r="O30" s="58">
        <f>組合せデータ!H46</f>
        <v>0</v>
      </c>
      <c r="P30" s="58" t="s">
        <v>141</v>
      </c>
    </row>
    <row r="31" spans="1:16" ht="39.950000000000003" customHeight="1" x14ac:dyDescent="0.1">
      <c r="A31" s="31">
        <v>7</v>
      </c>
      <c r="B31" s="32">
        <v>0.58333333333333404</v>
      </c>
      <c r="C31" s="28" t="s">
        <v>84</v>
      </c>
      <c r="D31" s="58">
        <f>組合せデータ!E47</f>
        <v>0</v>
      </c>
      <c r="E31" s="27" t="s">
        <v>90</v>
      </c>
      <c r="F31" s="30" t="s">
        <v>18</v>
      </c>
      <c r="G31" s="29" t="s">
        <v>90</v>
      </c>
      <c r="H31" s="58">
        <f>組合せデータ!F47</f>
        <v>0</v>
      </c>
      <c r="I31" s="58" t="s">
        <v>141</v>
      </c>
      <c r="J31" s="28" t="s">
        <v>84</v>
      </c>
      <c r="K31" s="58">
        <f>組合せデータ!G47</f>
        <v>0</v>
      </c>
      <c r="L31" s="27" t="s">
        <v>90</v>
      </c>
      <c r="M31" s="30" t="s">
        <v>18</v>
      </c>
      <c r="N31" s="29" t="s">
        <v>90</v>
      </c>
      <c r="O31" s="58">
        <f>組合せデータ!H47</f>
        <v>0</v>
      </c>
      <c r="P31" s="58" t="s">
        <v>141</v>
      </c>
    </row>
    <row r="32" spans="1:16" ht="39.950000000000003" customHeight="1" x14ac:dyDescent="0.1">
      <c r="A32" s="31">
        <v>8</v>
      </c>
      <c r="B32" s="32">
        <v>0.61805555555555602</v>
      </c>
      <c r="C32" s="28" t="s">
        <v>85</v>
      </c>
      <c r="D32" s="58">
        <f>組合せデータ!E48</f>
        <v>0</v>
      </c>
      <c r="E32" s="27" t="s">
        <v>90</v>
      </c>
      <c r="F32" s="30" t="s">
        <v>18</v>
      </c>
      <c r="G32" s="29" t="s">
        <v>90</v>
      </c>
      <c r="H32" s="58">
        <f>組合せデータ!F48</f>
        <v>0</v>
      </c>
      <c r="I32" s="58" t="s">
        <v>141</v>
      </c>
      <c r="J32" s="28" t="s">
        <v>85</v>
      </c>
      <c r="K32" s="58">
        <f>組合せデータ!G48</f>
        <v>0</v>
      </c>
      <c r="L32" s="27" t="s">
        <v>90</v>
      </c>
      <c r="M32" s="30" t="s">
        <v>18</v>
      </c>
      <c r="N32" s="29" t="s">
        <v>90</v>
      </c>
      <c r="O32" s="58">
        <f>組合せデータ!H48</f>
        <v>0</v>
      </c>
      <c r="P32" s="58" t="s">
        <v>141</v>
      </c>
    </row>
    <row r="33" spans="1:16" ht="39.950000000000003" customHeight="1" x14ac:dyDescent="0.1">
      <c r="A33" s="31">
        <v>9</v>
      </c>
      <c r="B33" s="32">
        <v>0.65277777777777801</v>
      </c>
      <c r="C33" s="28" t="s">
        <v>86</v>
      </c>
      <c r="D33" s="58">
        <f>組合せデータ!E49</f>
        <v>0</v>
      </c>
      <c r="E33" s="27" t="s">
        <v>90</v>
      </c>
      <c r="F33" s="30" t="s">
        <v>18</v>
      </c>
      <c r="G33" s="29" t="s">
        <v>90</v>
      </c>
      <c r="H33" s="58">
        <f>組合せデータ!F49</f>
        <v>0</v>
      </c>
      <c r="I33" s="58" t="s">
        <v>141</v>
      </c>
      <c r="J33" s="28" t="s">
        <v>86</v>
      </c>
      <c r="K33" s="58">
        <f>組合せデータ!G49</f>
        <v>0</v>
      </c>
      <c r="L33" s="27" t="s">
        <v>90</v>
      </c>
      <c r="M33" s="30" t="s">
        <v>18</v>
      </c>
      <c r="N33" s="29" t="s">
        <v>90</v>
      </c>
      <c r="O33" s="58">
        <f>組合せデータ!H49</f>
        <v>0</v>
      </c>
      <c r="P33" s="58" t="s">
        <v>141</v>
      </c>
    </row>
    <row r="34" spans="1:16" ht="24" customHeight="1" x14ac:dyDescent="0.1">
      <c r="B34" s="41"/>
    </row>
    <row r="35" spans="1:16" ht="24" customHeight="1" x14ac:dyDescent="0.1"/>
    <row r="36" spans="1:16" ht="24" customHeight="1" x14ac:dyDescent="0.1"/>
    <row r="37" spans="1:16" ht="32.25" customHeight="1" x14ac:dyDescent="0.1"/>
    <row r="38" spans="1:16" ht="32.25" customHeight="1" x14ac:dyDescent="0.1"/>
    <row r="39" spans="1:16" ht="32.25" customHeight="1" x14ac:dyDescent="0.1"/>
    <row r="40" spans="1:16" ht="32.25" customHeight="1" x14ac:dyDescent="0.1"/>
    <row r="41" spans="1:16" ht="32.25" customHeight="1" x14ac:dyDescent="0.1"/>
    <row r="42" spans="1:16" ht="32.25" customHeight="1" x14ac:dyDescent="0.1"/>
    <row r="43" spans="1:16" ht="32.25" customHeight="1" x14ac:dyDescent="0.1"/>
    <row r="44" spans="1:16" ht="32.25" customHeight="1" x14ac:dyDescent="0.1"/>
    <row r="45" spans="1:16" ht="32.25" customHeight="1" x14ac:dyDescent="0.1"/>
  </sheetData>
  <mergeCells count="18">
    <mergeCell ref="E24:G24"/>
    <mergeCell ref="L24:N24"/>
    <mergeCell ref="C23:I23"/>
    <mergeCell ref="J23:P23"/>
    <mergeCell ref="B4:D4"/>
    <mergeCell ref="B2:I2"/>
    <mergeCell ref="K2:O2"/>
    <mergeCell ref="K4:O4"/>
    <mergeCell ref="E4:G4"/>
    <mergeCell ref="B21:D21"/>
    <mergeCell ref="J6:P6"/>
    <mergeCell ref="C6:I6"/>
    <mergeCell ref="E21:G21"/>
    <mergeCell ref="K21:O21"/>
    <mergeCell ref="B19:I19"/>
    <mergeCell ref="K19:O19"/>
    <mergeCell ref="E7:G7"/>
    <mergeCell ref="L7:N7"/>
  </mergeCells>
  <phoneticPr fontId="3"/>
  <printOptions horizontalCentered="1" verticalCentered="1"/>
  <pageMargins left="0.19685039370078741" right="0.19685039370078741" top="0" bottom="0" header="0.27559055118110237" footer="0.31496062992125984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22"/>
  <sheetViews>
    <sheetView workbookViewId="0">
      <selection activeCell="B1" sqref="B1"/>
    </sheetView>
  </sheetViews>
  <sheetFormatPr defaultRowHeight="13.5" x14ac:dyDescent="0.1"/>
  <cols>
    <col min="1" max="1" width="1.49609375" customWidth="1"/>
    <col min="2" max="2" width="18.6796875" customWidth="1"/>
    <col min="3" max="3" width="7.6328125" customWidth="1"/>
    <col min="4" max="15" width="6.6796875" customWidth="1"/>
    <col min="16" max="23" width="5.58984375" customWidth="1"/>
    <col min="24" max="24" width="3.953125" customWidth="1"/>
  </cols>
  <sheetData>
    <row r="2" spans="2:24" ht="30" customHeight="1" x14ac:dyDescent="0.1">
      <c r="B2" s="185" t="str">
        <f>組合せデータ!C1</f>
        <v>asahi cup 2024 U-12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61" t="s">
        <v>75</v>
      </c>
      <c r="P2" s="5"/>
      <c r="Q2" s="5"/>
      <c r="R2" s="5"/>
      <c r="S2" s="5"/>
      <c r="T2" s="5"/>
      <c r="U2" s="5"/>
      <c r="V2" s="5"/>
      <c r="W2" s="5"/>
      <c r="X2" s="6"/>
    </row>
    <row r="3" spans="2:24" ht="24" x14ac:dyDescent="0.1">
      <c r="B3" s="186">
        <f>組合せデータ!C2</f>
        <v>45507</v>
      </c>
      <c r="C3" s="187"/>
      <c r="D3" s="104">
        <f>WEEKDAY(WEEKDAY(B3,1))</f>
        <v>7</v>
      </c>
      <c r="E3" s="62"/>
      <c r="F3" s="62"/>
      <c r="G3" s="6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2:24" x14ac:dyDescent="0.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ht="27.95" customHeight="1" x14ac:dyDescent="0.1">
      <c r="B5" s="33" t="s">
        <v>24</v>
      </c>
      <c r="C5" s="21" t="s">
        <v>0</v>
      </c>
      <c r="D5" s="188" t="str">
        <f>B6</f>
        <v>マリノFC</v>
      </c>
      <c r="E5" s="189"/>
      <c r="F5" s="190"/>
      <c r="G5" s="188" t="str">
        <f>B7</f>
        <v>藤江KSC</v>
      </c>
      <c r="H5" s="189"/>
      <c r="I5" s="190"/>
      <c r="J5" s="188" t="str">
        <f>B8</f>
        <v>コニーリョ中山FC</v>
      </c>
      <c r="K5" s="189"/>
      <c r="L5" s="190"/>
      <c r="M5" s="188" t="str">
        <f>B9</f>
        <v>FCうりぼう</v>
      </c>
      <c r="N5" s="189"/>
      <c r="O5" s="190"/>
      <c r="P5" s="20" t="s">
        <v>6</v>
      </c>
      <c r="Q5" s="20" t="s">
        <v>7</v>
      </c>
      <c r="R5" s="51" t="s">
        <v>8</v>
      </c>
      <c r="S5" s="17" t="s">
        <v>4</v>
      </c>
      <c r="T5" s="48" t="s">
        <v>1</v>
      </c>
      <c r="U5" s="48" t="s">
        <v>2</v>
      </c>
      <c r="V5" s="16" t="s">
        <v>3</v>
      </c>
      <c r="W5" s="48" t="s">
        <v>5</v>
      </c>
      <c r="X5" s="7"/>
    </row>
    <row r="6" spans="2:24" ht="27.95" customHeight="1" x14ac:dyDescent="0.1">
      <c r="B6" s="20" t="str">
        <f>組合せデータ!B9</f>
        <v>マリノFC</v>
      </c>
      <c r="C6" s="20" t="str">
        <f>組合せデータ!C9</f>
        <v>神戸</v>
      </c>
      <c r="D6" s="52"/>
      <c r="E6" s="53" t="s">
        <v>23</v>
      </c>
      <c r="F6" s="54"/>
      <c r="G6" s="52" t="str">
        <f>+ﾀｲﾑｽｹｼﾞｭｰﾙ!E8</f>
        <v>.</v>
      </c>
      <c r="H6" s="53" t="str">
        <f>IF(ISTEXT(G6),"",IF(G6&gt;=I6,IF(G6=I6,"△","○"),"●"))</f>
        <v/>
      </c>
      <c r="I6" s="54" t="str">
        <f>+ﾀｲﾑｽｹｼﾞｭｰﾙ!G8</f>
        <v>.</v>
      </c>
      <c r="J6" s="52" t="str">
        <f>ﾀｲﾑｽｹｼﾞｭｰﾙ!E11</f>
        <v>.</v>
      </c>
      <c r="K6" s="53" t="str">
        <f>IF(ISTEXT(J6),"",IF(J6&gt;=L6,IF(J6=L6,"△","○"),"●"))</f>
        <v/>
      </c>
      <c r="L6" s="54" t="str">
        <f xml:space="preserve"> ﾀｲﾑｽｹｼﾞｭｰﾙ!G11</f>
        <v>.</v>
      </c>
      <c r="M6" s="52" t="str">
        <f>ﾀｲﾑｽｹｼﾞｭｰﾙ!E14</f>
        <v>.</v>
      </c>
      <c r="N6" s="53" t="str">
        <f>IF(ISTEXT(M6),"",IF(M6&gt;=O6,IF(M6=O6,"△","○"),"●"))</f>
        <v/>
      </c>
      <c r="O6" s="54" t="str">
        <f>ﾀｲﾑｽｹｼﾞｭｰﾙ!G14</f>
        <v>.</v>
      </c>
      <c r="P6" s="18"/>
      <c r="Q6" s="18"/>
      <c r="R6" s="18"/>
      <c r="S6" s="18"/>
      <c r="T6" s="18"/>
      <c r="U6" s="18"/>
      <c r="V6" s="18"/>
      <c r="W6" s="18"/>
      <c r="X6" s="6"/>
    </row>
    <row r="7" spans="2:24" ht="27.95" customHeight="1" x14ac:dyDescent="0.1">
      <c r="B7" s="20" t="str">
        <f>組合せデータ!B10</f>
        <v>藤江KSC</v>
      </c>
      <c r="C7" s="20" t="str">
        <f>組合せデータ!C10</f>
        <v>明石</v>
      </c>
      <c r="D7" s="52" t="str">
        <f>+I6</f>
        <v>.</v>
      </c>
      <c r="E7" s="53" t="str">
        <f>IF(ISTEXT(D7),"",IF(D7&gt;=F7,IF(D7=F7,"△","○"),"●"))</f>
        <v/>
      </c>
      <c r="F7" s="54" t="str">
        <f>G6</f>
        <v>.</v>
      </c>
      <c r="G7" s="52"/>
      <c r="H7" s="53" t="s">
        <v>23</v>
      </c>
      <c r="I7" s="54"/>
      <c r="J7" s="52" t="str">
        <f>ﾀｲﾑｽｹｼﾞｭｰﾙ!L14</f>
        <v>.</v>
      </c>
      <c r="K7" s="53" t="str">
        <f>IF(ISTEXT(J7),"",IF(J7&gt;=L7,IF(J7=L7,"△","○"),"●"))</f>
        <v/>
      </c>
      <c r="L7" s="54" t="str">
        <f>ﾀｲﾑｽｹｼﾞｭｰﾙ!N14</f>
        <v>.</v>
      </c>
      <c r="M7" s="52" t="str">
        <f>ﾀｲﾑｽｹｼﾞｭｰﾙ!L11</f>
        <v>.</v>
      </c>
      <c r="N7" s="53" t="str">
        <f>IF(ISTEXT(M7),"",IF(M7&gt;=O7,IF(M7=O7,"△","○"),"●"))</f>
        <v/>
      </c>
      <c r="O7" s="54" t="str">
        <f>ﾀｲﾑｽｹｼﾞｭｰﾙ!N11</f>
        <v>.</v>
      </c>
      <c r="P7" s="18"/>
      <c r="Q7" s="18"/>
      <c r="R7" s="18"/>
      <c r="S7" s="18"/>
      <c r="T7" s="18"/>
      <c r="U7" s="18"/>
      <c r="V7" s="18"/>
      <c r="W7" s="18"/>
      <c r="X7" s="6"/>
    </row>
    <row r="8" spans="2:24" ht="27.95" customHeight="1" x14ac:dyDescent="0.1">
      <c r="B8" s="20" t="str">
        <f>組合せデータ!B11</f>
        <v>コニーリョ中山FC</v>
      </c>
      <c r="C8" s="20" t="str">
        <f>組合せデータ!C11</f>
        <v>北摂</v>
      </c>
      <c r="D8" s="52" t="str">
        <f>+L6</f>
        <v>.</v>
      </c>
      <c r="E8" s="53" t="str">
        <f>IF(ISTEXT(D8),"",IF(D8&gt;=F8,IF(D8=F8,"△","○"),"●"))</f>
        <v/>
      </c>
      <c r="F8" s="54" t="str">
        <f>+J6</f>
        <v>.</v>
      </c>
      <c r="G8" s="52" t="str">
        <f>+L7</f>
        <v>.</v>
      </c>
      <c r="H8" s="53" t="str">
        <f>IF(ISTEXT(G8),"",IF(G8&gt;=I8,IF(G8=I8,"△","○"),"●"))</f>
        <v/>
      </c>
      <c r="I8" s="54" t="str">
        <f>+J7</f>
        <v>.</v>
      </c>
      <c r="J8" s="52"/>
      <c r="K8" s="53" t="s">
        <v>23</v>
      </c>
      <c r="L8" s="54"/>
      <c r="M8" s="52" t="str">
        <f>+ﾀｲﾑｽｹｼﾞｭｰﾙ!L8</f>
        <v>.</v>
      </c>
      <c r="N8" s="53" t="str">
        <f>IF(ISTEXT(M8),"",IF(M8&gt;=O8,IF(M8=O8,"△","○"),"●"))</f>
        <v/>
      </c>
      <c r="O8" s="54" t="str">
        <f>+ﾀｲﾑｽｹｼﾞｭｰﾙ!N8</f>
        <v>.</v>
      </c>
      <c r="P8" s="18"/>
      <c r="Q8" s="18"/>
      <c r="R8" s="18"/>
      <c r="S8" s="18"/>
      <c r="T8" s="18"/>
      <c r="U8" s="18"/>
      <c r="V8" s="18"/>
      <c r="W8" s="18"/>
      <c r="X8" s="6"/>
    </row>
    <row r="9" spans="2:24" ht="27.95" customHeight="1" x14ac:dyDescent="0.1">
      <c r="B9" s="20" t="str">
        <f>組合せデータ!B12</f>
        <v>FCうりぼう</v>
      </c>
      <c r="C9" s="20" t="str">
        <f>組合せデータ!C12</f>
        <v>丹有</v>
      </c>
      <c r="D9" s="52" t="str">
        <f>+O6</f>
        <v>.</v>
      </c>
      <c r="E9" s="53" t="str">
        <f>IF(ISTEXT(D9),"",IF(D9&gt;=F9,IF(D9=F9,"△","○"),"●"))</f>
        <v/>
      </c>
      <c r="F9" s="54" t="str">
        <f>+M6</f>
        <v>.</v>
      </c>
      <c r="G9" s="52" t="str">
        <f>+O7</f>
        <v>.</v>
      </c>
      <c r="H9" s="53" t="str">
        <f>IF(ISTEXT(G9),"",IF(G9&gt;=I9,IF(G9=I9,"△","○"),"●"))</f>
        <v/>
      </c>
      <c r="I9" s="54" t="str">
        <f>+M7</f>
        <v>.</v>
      </c>
      <c r="J9" s="52" t="str">
        <f>+O8</f>
        <v>.</v>
      </c>
      <c r="K9" s="53" t="str">
        <f>IF(ISTEXT(J9),"",IF(J9&gt;=L9,IF(J9=L9,"△","○"),"●"))</f>
        <v/>
      </c>
      <c r="L9" s="54" t="str">
        <f>+M8</f>
        <v>.</v>
      </c>
      <c r="M9" s="52"/>
      <c r="N9" s="53" t="s">
        <v>23</v>
      </c>
      <c r="O9" s="54"/>
      <c r="P9" s="18"/>
      <c r="Q9" s="18"/>
      <c r="R9" s="18"/>
      <c r="S9" s="18"/>
      <c r="T9" s="18"/>
      <c r="U9" s="18"/>
      <c r="V9" s="18"/>
      <c r="W9" s="18"/>
      <c r="X9" s="6"/>
    </row>
    <row r="10" spans="2:24" ht="27.95" customHeight="1" x14ac:dyDescent="0.1">
      <c r="B10" s="19"/>
      <c r="C10" s="49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0"/>
      <c r="T10" s="50"/>
      <c r="U10" s="50"/>
      <c r="V10" s="50"/>
      <c r="W10" s="50"/>
      <c r="X10" s="6"/>
    </row>
    <row r="11" spans="2:24" ht="27.95" customHeight="1" x14ac:dyDescent="0.1">
      <c r="B11" s="33" t="s">
        <v>25</v>
      </c>
      <c r="C11" s="21" t="s">
        <v>0</v>
      </c>
      <c r="D11" s="188" t="str">
        <f>B12</f>
        <v>二見西FC</v>
      </c>
      <c r="E11" s="189"/>
      <c r="F11" s="190"/>
      <c r="G11" s="188" t="str">
        <f>B13</f>
        <v>旭FCジュニア</v>
      </c>
      <c r="H11" s="189"/>
      <c r="I11" s="190"/>
      <c r="J11" s="188" t="str">
        <f>B14</f>
        <v>ALMAVERDEA</v>
      </c>
      <c r="K11" s="189"/>
      <c r="L11" s="190"/>
      <c r="M11" s="188" t="str">
        <f>B15</f>
        <v>洲本FC</v>
      </c>
      <c r="N11" s="189"/>
      <c r="O11" s="190"/>
      <c r="P11" s="20" t="s">
        <v>6</v>
      </c>
      <c r="Q11" s="20" t="s">
        <v>7</v>
      </c>
      <c r="R11" s="51" t="s">
        <v>8</v>
      </c>
      <c r="S11" s="17" t="s">
        <v>4</v>
      </c>
      <c r="T11" s="48" t="s">
        <v>1</v>
      </c>
      <c r="U11" s="48" t="s">
        <v>2</v>
      </c>
      <c r="V11" s="16" t="s">
        <v>3</v>
      </c>
      <c r="W11" s="48" t="s">
        <v>5</v>
      </c>
      <c r="X11" s="7"/>
    </row>
    <row r="12" spans="2:24" ht="27.95" customHeight="1" x14ac:dyDescent="0.1">
      <c r="B12" s="20" t="str">
        <f>組合せデータ!B13</f>
        <v>二見西FC</v>
      </c>
      <c r="C12" s="20" t="str">
        <f>組合せデータ!C13</f>
        <v>明石</v>
      </c>
      <c r="D12" s="52"/>
      <c r="E12" s="53" t="s">
        <v>23</v>
      </c>
      <c r="F12" s="54"/>
      <c r="G12" s="52" t="str">
        <f>+ﾀｲﾑｽｹｼﾞｭｰﾙ!E9</f>
        <v>.</v>
      </c>
      <c r="H12" s="53" t="str">
        <f>IF(ISTEXT(G12),"",IF(G12&gt;=I12,IF(G12=I12,"△","○"),"●"))</f>
        <v/>
      </c>
      <c r="I12" s="54" t="str">
        <f>ﾀｲﾑｽｹｼﾞｭｰﾙ!G9</f>
        <v>.</v>
      </c>
      <c r="J12" s="52" t="str">
        <f>ﾀｲﾑｽｹｼﾞｭｰﾙ!E12</f>
        <v>.</v>
      </c>
      <c r="K12" s="53" t="str">
        <f>IF(ISTEXT(J12),"",IF(J12&gt;=L12,IF(J12=L12,"△","○"),"●"))</f>
        <v/>
      </c>
      <c r="L12" s="54" t="str">
        <f>ﾀｲﾑｽｹｼﾞｭｰﾙ!G12</f>
        <v>.</v>
      </c>
      <c r="M12" s="52" t="str">
        <f>ﾀｲﾑｽｹｼﾞｭｰﾙ!E15</f>
        <v>.</v>
      </c>
      <c r="N12" s="53" t="str">
        <f>IF(ISTEXT(M12),"",IF(M12&gt;=O12,IF(M12=O12,"△","○"),"●"))</f>
        <v/>
      </c>
      <c r="O12" s="54" t="str">
        <f>ﾀｲﾑｽｹｼﾞｭｰﾙ!G15</f>
        <v>.</v>
      </c>
      <c r="P12" s="18"/>
      <c r="Q12" s="18"/>
      <c r="R12" s="18"/>
      <c r="S12" s="18"/>
      <c r="T12" s="18"/>
      <c r="U12" s="18"/>
      <c r="V12" s="18"/>
      <c r="W12" s="18"/>
      <c r="X12" s="6"/>
    </row>
    <row r="13" spans="2:24" ht="27.95" customHeight="1" x14ac:dyDescent="0.1">
      <c r="B13" s="20" t="str">
        <f>組合せデータ!B14</f>
        <v>旭FCジュニア</v>
      </c>
      <c r="C13" s="20" t="str">
        <f>組合せデータ!C14</f>
        <v>北播磨</v>
      </c>
      <c r="D13" s="52" t="str">
        <f>+I12</f>
        <v>.</v>
      </c>
      <c r="E13" s="53" t="str">
        <f>IF(ISTEXT(D13),"",IF(D13&gt;=F13,IF(D13=F13,"△","○"),"●"))</f>
        <v/>
      </c>
      <c r="F13" s="54" t="str">
        <f>G12</f>
        <v>.</v>
      </c>
      <c r="G13" s="52"/>
      <c r="H13" s="53" t="s">
        <v>23</v>
      </c>
      <c r="I13" s="54"/>
      <c r="J13" s="52" t="str">
        <f>ﾀｲﾑｽｹｼﾞｭｰﾙ!L15</f>
        <v>.</v>
      </c>
      <c r="K13" s="53" t="str">
        <f>IF(ISTEXT(J13),"",IF(J13&gt;=L13,IF(J13=L13,"△","○"),"●"))</f>
        <v/>
      </c>
      <c r="L13" s="54" t="str">
        <f>ﾀｲﾑｽｹｼﾞｭｰﾙ!N15</f>
        <v>.</v>
      </c>
      <c r="M13" s="52" t="str">
        <f>ﾀｲﾑｽｹｼﾞｭｰﾙ!L12</f>
        <v>.</v>
      </c>
      <c r="N13" s="53" t="str">
        <f>IF(ISTEXT(M13),"",IF(M13&gt;=O13,IF(M13=O13,"△","○"),"●"))</f>
        <v/>
      </c>
      <c r="O13" s="54" t="str">
        <f>ﾀｲﾑｽｹｼﾞｭｰﾙ!N12</f>
        <v>.</v>
      </c>
      <c r="P13" s="18"/>
      <c r="Q13" s="18"/>
      <c r="R13" s="18"/>
      <c r="S13" s="18"/>
      <c r="T13" s="18"/>
      <c r="U13" s="18"/>
      <c r="V13" s="18"/>
      <c r="W13" s="18"/>
      <c r="X13" s="6"/>
    </row>
    <row r="14" spans="2:24" ht="27.95" customHeight="1" x14ac:dyDescent="0.1">
      <c r="B14" s="20" t="str">
        <f>組合せデータ!B15</f>
        <v>ALMAVERDEA</v>
      </c>
      <c r="C14" s="20" t="str">
        <f>組合せデータ!C15</f>
        <v>北播磨</v>
      </c>
      <c r="D14" s="52" t="str">
        <f>+L12</f>
        <v>.</v>
      </c>
      <c r="E14" s="53" t="str">
        <f>IF(ISTEXT(D14),"",IF(D14&gt;=F14,IF(D14=F14,"△","○"),"●"))</f>
        <v/>
      </c>
      <c r="F14" s="54" t="str">
        <f>+J12</f>
        <v>.</v>
      </c>
      <c r="G14" s="52" t="str">
        <f>+L13</f>
        <v>.</v>
      </c>
      <c r="H14" s="53" t="str">
        <f>IF(ISTEXT(G14),"",IF(G14&gt;=I14,IF(G14=I14,"△","○"),"●"))</f>
        <v/>
      </c>
      <c r="I14" s="54" t="str">
        <f>+J13</f>
        <v>.</v>
      </c>
      <c r="J14" s="52"/>
      <c r="K14" s="53" t="s">
        <v>23</v>
      </c>
      <c r="L14" s="54"/>
      <c r="M14" s="52" t="str">
        <f>ﾀｲﾑｽｹｼﾞｭｰﾙ!L9</f>
        <v>.</v>
      </c>
      <c r="N14" s="53" t="str">
        <f>IF(ISTEXT(M14),"",IF(M14&gt;=O14,IF(M14=O14,"△","○"),"●"))</f>
        <v/>
      </c>
      <c r="O14" s="54" t="str">
        <f>ﾀｲﾑｽｹｼﾞｭｰﾙ!N9</f>
        <v>.</v>
      </c>
      <c r="P14" s="18"/>
      <c r="Q14" s="18"/>
      <c r="R14" s="18"/>
      <c r="S14" s="18"/>
      <c r="T14" s="18"/>
      <c r="U14" s="18"/>
      <c r="V14" s="18"/>
      <c r="W14" s="18"/>
      <c r="X14" s="6"/>
    </row>
    <row r="15" spans="2:24" ht="27.95" customHeight="1" x14ac:dyDescent="0.1">
      <c r="B15" s="20" t="str">
        <f>組合せデータ!B16</f>
        <v>洲本FC</v>
      </c>
      <c r="C15" s="20" t="str">
        <f>組合せデータ!C16</f>
        <v>淡路</v>
      </c>
      <c r="D15" s="52" t="str">
        <f>+O12</f>
        <v>.</v>
      </c>
      <c r="E15" s="53" t="str">
        <f>IF(ISTEXT(D15),"",IF(D15&gt;=F15,IF(D15=F15,"△","○"),"●"))</f>
        <v/>
      </c>
      <c r="F15" s="54" t="str">
        <f>+M12</f>
        <v>.</v>
      </c>
      <c r="G15" s="52" t="str">
        <f>+O13</f>
        <v>.</v>
      </c>
      <c r="H15" s="53" t="str">
        <f>IF(ISTEXT(G15),"",IF(G15&gt;=I15,IF(G15=I15,"△","○"),"●"))</f>
        <v/>
      </c>
      <c r="I15" s="54" t="str">
        <f>+M13</f>
        <v>.</v>
      </c>
      <c r="J15" s="52" t="str">
        <f>+O14</f>
        <v>.</v>
      </c>
      <c r="K15" s="53" t="str">
        <f>IF(ISTEXT(J15),"",IF(J15&gt;=L15,IF(J15=L15,"△","○"),"●"))</f>
        <v/>
      </c>
      <c r="L15" s="54" t="str">
        <f>+M14</f>
        <v>.</v>
      </c>
      <c r="M15" s="52"/>
      <c r="N15" s="53" t="s">
        <v>23</v>
      </c>
      <c r="O15" s="54"/>
      <c r="P15" s="18"/>
      <c r="Q15" s="18"/>
      <c r="R15" s="18"/>
      <c r="S15" s="18"/>
      <c r="T15" s="18"/>
      <c r="U15" s="18"/>
      <c r="V15" s="18"/>
      <c r="W15" s="18"/>
      <c r="X15" s="6"/>
    </row>
    <row r="16" spans="2:24" ht="27.95" customHeight="1" x14ac:dyDescent="0.1">
      <c r="B16" s="56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6"/>
    </row>
    <row r="17" spans="2:24" ht="27.95" customHeight="1" x14ac:dyDescent="0.1">
      <c r="B17" s="33" t="s">
        <v>26</v>
      </c>
      <c r="C17" s="115" t="s">
        <v>0</v>
      </c>
      <c r="D17" s="188" t="str">
        <f>B18</f>
        <v>沢池SC</v>
      </c>
      <c r="E17" s="189"/>
      <c r="F17" s="190"/>
      <c r="G17" s="188" t="str">
        <f>B19</f>
        <v>駒ヶ林FC</v>
      </c>
      <c r="H17" s="189"/>
      <c r="I17" s="190"/>
      <c r="J17" s="188" t="str">
        <f>B20</f>
        <v>西明石セントラル</v>
      </c>
      <c r="K17" s="189"/>
      <c r="L17" s="190"/>
      <c r="M17" s="188" t="str">
        <f>B21</f>
        <v>洲本FCドリーム</v>
      </c>
      <c r="N17" s="189"/>
      <c r="O17" s="190"/>
      <c r="P17" s="20" t="s">
        <v>6</v>
      </c>
      <c r="Q17" s="20" t="s">
        <v>7</v>
      </c>
      <c r="R17" s="51" t="s">
        <v>8</v>
      </c>
      <c r="S17" s="17" t="s">
        <v>4</v>
      </c>
      <c r="T17" s="48" t="s">
        <v>1</v>
      </c>
      <c r="U17" s="48" t="s">
        <v>2</v>
      </c>
      <c r="V17" s="16" t="s">
        <v>3</v>
      </c>
      <c r="W17" s="48" t="s">
        <v>5</v>
      </c>
      <c r="X17" s="7"/>
    </row>
    <row r="18" spans="2:24" ht="27.95" customHeight="1" x14ac:dyDescent="0.1">
      <c r="B18" s="20" t="str">
        <f>組合せデータ!B17</f>
        <v>沢池SC</v>
      </c>
      <c r="C18" s="20" t="str">
        <f>組合せデータ!C17</f>
        <v>明石</v>
      </c>
      <c r="D18" s="52"/>
      <c r="E18" s="53" t="s">
        <v>23</v>
      </c>
      <c r="F18" s="54"/>
      <c r="G18" s="52" t="str">
        <f>ﾀｲﾑｽｹｼﾞｭｰﾙ!E10</f>
        <v>.</v>
      </c>
      <c r="H18" s="53" t="str">
        <f>IF(ISTEXT(G18),"",IF(G18&gt;=I18,IF(G18=I18,"△","○"),"●"))</f>
        <v/>
      </c>
      <c r="I18" s="54" t="str">
        <f>ﾀｲﾑｽｹｼﾞｭｰﾙ!G10</f>
        <v>.</v>
      </c>
      <c r="J18" s="52" t="str">
        <f>ﾀｲﾑｽｹｼﾞｭｰﾙ!E13</f>
        <v>.</v>
      </c>
      <c r="K18" s="53" t="str">
        <f>IF(ISTEXT(J18),"",IF(J18&gt;=L18,IF(J18=L18,"△","○"),"●"))</f>
        <v/>
      </c>
      <c r="L18" s="54" t="str">
        <f>ﾀｲﾑｽｹｼﾞｭｰﾙ!G13</f>
        <v>.</v>
      </c>
      <c r="M18" s="52" t="str">
        <f>ﾀｲﾑｽｹｼﾞｭｰﾙ!E16</f>
        <v>.</v>
      </c>
      <c r="N18" s="53" t="str">
        <f>IF(ISTEXT(M18),"",IF(M18&gt;=O18,IF(M18=O18,"△","○"),"●"))</f>
        <v/>
      </c>
      <c r="O18" s="54" t="str">
        <f>ﾀｲﾑｽｹｼﾞｭｰﾙ!G16</f>
        <v>.</v>
      </c>
      <c r="P18" s="18"/>
      <c r="Q18" s="18"/>
      <c r="R18" s="18"/>
      <c r="S18" s="18"/>
      <c r="T18" s="18"/>
      <c r="U18" s="18"/>
      <c r="V18" s="18"/>
      <c r="W18" s="18"/>
      <c r="X18" s="6"/>
    </row>
    <row r="19" spans="2:24" ht="27.95" customHeight="1" x14ac:dyDescent="0.1">
      <c r="B19" s="20" t="str">
        <f>組合せデータ!B18</f>
        <v>駒ヶ林FC</v>
      </c>
      <c r="C19" s="20" t="str">
        <f>組合せデータ!C18</f>
        <v>神戸</v>
      </c>
      <c r="D19" s="52" t="str">
        <f>+I18</f>
        <v>.</v>
      </c>
      <c r="E19" s="53" t="str">
        <f>IF(ISTEXT(D19),"",IF(D19&gt;=F19,IF(D19=F19,"△","○"),"●"))</f>
        <v/>
      </c>
      <c r="F19" s="54" t="str">
        <f>G18</f>
        <v>.</v>
      </c>
      <c r="G19" s="52"/>
      <c r="H19" s="53" t="s">
        <v>23</v>
      </c>
      <c r="I19" s="54"/>
      <c r="J19" s="52" t="str">
        <f>ﾀｲﾑｽｹｼﾞｭｰﾙ!L16</f>
        <v>.</v>
      </c>
      <c r="K19" s="53" t="str">
        <f>IF(ISTEXT(J19),"",IF(J19&gt;=L19,IF(J19=L19,"△","○"),"●"))</f>
        <v/>
      </c>
      <c r="L19" s="54" t="str">
        <f>ﾀｲﾑｽｹｼﾞｭｰﾙ!N16</f>
        <v>.</v>
      </c>
      <c r="M19" s="52" t="str">
        <f>ﾀｲﾑｽｹｼﾞｭｰﾙ!L13</f>
        <v>.</v>
      </c>
      <c r="N19" s="53" t="str">
        <f>IF(ISTEXT(M19),"",IF(M19&gt;=O19,IF(M19=O19,"△","○"),"●"))</f>
        <v/>
      </c>
      <c r="O19" s="54" t="str">
        <f>ﾀｲﾑｽｹｼﾞｭｰﾙ!N13</f>
        <v>.</v>
      </c>
      <c r="P19" s="18"/>
      <c r="Q19" s="18"/>
      <c r="R19" s="18"/>
      <c r="S19" s="18"/>
      <c r="T19" s="18"/>
      <c r="U19" s="18"/>
      <c r="V19" s="18"/>
      <c r="W19" s="18"/>
      <c r="X19" s="6"/>
    </row>
    <row r="20" spans="2:24" ht="27.95" customHeight="1" x14ac:dyDescent="0.1">
      <c r="B20" s="20" t="str">
        <f>組合せデータ!B19</f>
        <v>西明石セントラル</v>
      </c>
      <c r="C20" s="20" t="str">
        <f>組合せデータ!C19</f>
        <v>明石</v>
      </c>
      <c r="D20" s="52" t="str">
        <f>+L18</f>
        <v>.</v>
      </c>
      <c r="E20" s="53" t="str">
        <f>IF(ISTEXT(D20),"",IF(D20&gt;=F20,IF(D20=F20,"△","○"),"●"))</f>
        <v/>
      </c>
      <c r="F20" s="54" t="str">
        <f>+J18</f>
        <v>.</v>
      </c>
      <c r="G20" s="52" t="str">
        <f>+L19</f>
        <v>.</v>
      </c>
      <c r="H20" s="53" t="str">
        <f>IF(ISTEXT(G20),"",IF(G20&gt;=I20,IF(G20=I20,"△","○"),"●"))</f>
        <v/>
      </c>
      <c r="I20" s="54" t="str">
        <f>+J19</f>
        <v>.</v>
      </c>
      <c r="J20" s="52"/>
      <c r="K20" s="53" t="s">
        <v>23</v>
      </c>
      <c r="L20" s="54"/>
      <c r="M20" s="52" t="str">
        <f>ﾀｲﾑｽｹｼﾞｭｰﾙ!L10</f>
        <v>.</v>
      </c>
      <c r="N20" s="53" t="str">
        <f>IF(ISTEXT(M20),"",IF(M20&gt;=O20,IF(M20=O20,"△","○"),"●"))</f>
        <v/>
      </c>
      <c r="O20" s="54" t="str">
        <f>ﾀｲﾑｽｹｼﾞｭｰﾙ!N10</f>
        <v>.</v>
      </c>
      <c r="P20" s="18"/>
      <c r="Q20" s="18"/>
      <c r="R20" s="18"/>
      <c r="S20" s="18"/>
      <c r="T20" s="18"/>
      <c r="U20" s="18"/>
      <c r="V20" s="18"/>
      <c r="W20" s="18"/>
      <c r="X20" s="6"/>
    </row>
    <row r="21" spans="2:24" ht="27.95" customHeight="1" x14ac:dyDescent="0.1">
      <c r="B21" s="20" t="str">
        <f>組合せデータ!B20</f>
        <v>洲本FCドリーム</v>
      </c>
      <c r="C21" s="20" t="str">
        <f>組合せデータ!C20</f>
        <v>淡路</v>
      </c>
      <c r="D21" s="52" t="str">
        <f>+O18</f>
        <v>.</v>
      </c>
      <c r="E21" s="53" t="str">
        <f>IF(ISTEXT(D21),"",IF(D21&gt;=F21,IF(D21=F21,"△","○"),"●"))</f>
        <v/>
      </c>
      <c r="F21" s="54" t="str">
        <f>+M18</f>
        <v>.</v>
      </c>
      <c r="G21" s="52" t="str">
        <f>+O19</f>
        <v>.</v>
      </c>
      <c r="H21" s="53" t="str">
        <f>IF(ISTEXT(G21),"",IF(G21&gt;=I21,IF(G21=I21,"△","○"),"●"))</f>
        <v/>
      </c>
      <c r="I21" s="54" t="str">
        <f>+M19</f>
        <v>.</v>
      </c>
      <c r="J21" s="52" t="str">
        <f>+O20</f>
        <v>.</v>
      </c>
      <c r="K21" s="53" t="str">
        <f>IF(ISTEXT(J21),"",IF(J21&gt;=L21,IF(J21=L21,"△","○"),"●"))</f>
        <v/>
      </c>
      <c r="L21" s="54" t="str">
        <f>+M20</f>
        <v>.</v>
      </c>
      <c r="M21" s="52"/>
      <c r="N21" s="53" t="s">
        <v>23</v>
      </c>
      <c r="O21" s="54"/>
      <c r="P21" s="18"/>
      <c r="Q21" s="18"/>
      <c r="R21" s="18"/>
      <c r="S21" s="18"/>
      <c r="T21" s="18"/>
      <c r="U21" s="18"/>
      <c r="V21" s="18"/>
      <c r="W21" s="18"/>
      <c r="X21" s="6"/>
    </row>
    <row r="22" spans="2:24" ht="27.95" customHeight="1" x14ac:dyDescent="0.1">
      <c r="B22" s="100"/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/>
      <c r="T22" s="103"/>
      <c r="U22" s="103"/>
      <c r="V22" s="103"/>
      <c r="W22" s="103"/>
      <c r="X22" s="6"/>
    </row>
  </sheetData>
  <mergeCells count="14">
    <mergeCell ref="B2:L2"/>
    <mergeCell ref="B3:C3"/>
    <mergeCell ref="J17:L17"/>
    <mergeCell ref="M17:O17"/>
    <mergeCell ref="M5:O5"/>
    <mergeCell ref="D11:F11"/>
    <mergeCell ref="G11:I11"/>
    <mergeCell ref="J11:L11"/>
    <mergeCell ref="M11:O11"/>
    <mergeCell ref="D17:F17"/>
    <mergeCell ref="G17:I17"/>
    <mergeCell ref="D5:F5"/>
    <mergeCell ref="G5:I5"/>
    <mergeCell ref="J5:L5"/>
  </mergeCells>
  <phoneticPr fontId="3"/>
  <printOptions horizontalCentered="1" verticalCentered="1"/>
  <pageMargins left="0" right="0" top="0" bottom="0" header="0" footer="0"/>
  <pageSetup paperSize="9" scale="8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22"/>
  <sheetViews>
    <sheetView topLeftCell="A15" workbookViewId="0">
      <selection activeCell="C18" sqref="C18"/>
    </sheetView>
  </sheetViews>
  <sheetFormatPr defaultRowHeight="13.5" x14ac:dyDescent="0.1"/>
  <cols>
    <col min="1" max="1" width="1.49609375" customWidth="1"/>
    <col min="2" max="2" width="18.6796875" customWidth="1"/>
    <col min="3" max="3" width="7.6328125" customWidth="1"/>
    <col min="4" max="15" width="6.6796875" customWidth="1"/>
    <col min="16" max="23" width="5.58984375" customWidth="1"/>
    <col min="24" max="24" width="3.953125" customWidth="1"/>
  </cols>
  <sheetData>
    <row r="2" spans="2:24" ht="30" customHeight="1" x14ac:dyDescent="0.1">
      <c r="B2" s="185" t="str">
        <f>組合せデータ!C1</f>
        <v>asahi cup 2024 U-12</v>
      </c>
      <c r="C2" s="185"/>
      <c r="D2" s="185"/>
      <c r="E2" s="185"/>
      <c r="F2" s="185"/>
      <c r="G2" s="185"/>
      <c r="H2" s="185"/>
      <c r="I2" s="185"/>
      <c r="J2" s="185"/>
      <c r="K2" s="185"/>
      <c r="M2" s="61" t="s">
        <v>76</v>
      </c>
      <c r="P2" s="5"/>
      <c r="Q2" s="5"/>
      <c r="R2" s="5"/>
      <c r="S2" s="5"/>
      <c r="T2" s="5"/>
      <c r="U2" s="5"/>
      <c r="V2" s="5"/>
      <c r="W2" s="5"/>
      <c r="X2" s="6"/>
    </row>
    <row r="3" spans="2:24" ht="24" x14ac:dyDescent="0.1">
      <c r="B3" s="191">
        <f>組合せデータ!D2</f>
        <v>45508</v>
      </c>
      <c r="C3" s="192"/>
      <c r="D3" s="104">
        <f>WEEKDAY(B3,1)</f>
        <v>1</v>
      </c>
      <c r="E3" s="62"/>
      <c r="F3" s="62"/>
      <c r="G3" s="6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2:24" x14ac:dyDescent="0.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ht="27.95" customHeight="1" x14ac:dyDescent="0.1">
      <c r="B5" s="33" t="s">
        <v>22</v>
      </c>
      <c r="C5" s="21" t="s">
        <v>0</v>
      </c>
      <c r="D5" s="188">
        <f>B6</f>
        <v>0</v>
      </c>
      <c r="E5" s="189"/>
      <c r="F5" s="190"/>
      <c r="G5" s="188">
        <f>B7</f>
        <v>0</v>
      </c>
      <c r="H5" s="189"/>
      <c r="I5" s="190"/>
      <c r="J5" s="188">
        <f>B8</f>
        <v>0</v>
      </c>
      <c r="K5" s="189"/>
      <c r="L5" s="190"/>
      <c r="M5" s="188">
        <f>B9</f>
        <v>0</v>
      </c>
      <c r="N5" s="189"/>
      <c r="O5" s="190"/>
      <c r="P5" s="20" t="s">
        <v>6</v>
      </c>
      <c r="Q5" s="20" t="s">
        <v>7</v>
      </c>
      <c r="R5" s="51" t="s">
        <v>8</v>
      </c>
      <c r="S5" s="17" t="s">
        <v>4</v>
      </c>
      <c r="T5" s="48" t="s">
        <v>1</v>
      </c>
      <c r="U5" s="48" t="s">
        <v>2</v>
      </c>
      <c r="V5" s="16" t="s">
        <v>3</v>
      </c>
      <c r="W5" s="48" t="s">
        <v>5</v>
      </c>
      <c r="X5" s="7"/>
    </row>
    <row r="6" spans="2:24" ht="27.95" customHeight="1" x14ac:dyDescent="0.1">
      <c r="B6" s="57">
        <f>組合せデータ!B41</f>
        <v>0</v>
      </c>
      <c r="C6" s="20"/>
      <c r="D6" s="52"/>
      <c r="E6" s="53" t="s">
        <v>23</v>
      </c>
      <c r="F6" s="54"/>
      <c r="G6" s="52" t="str">
        <f>ﾀｲﾑｽｹｼﾞｭｰﾙ!E27</f>
        <v>.</v>
      </c>
      <c r="H6" s="53" t="str">
        <f>IF(ISTEXT(G6),"",IF(G6&gt;=I6,IF(G6=I6,"△","○"),"●"))</f>
        <v/>
      </c>
      <c r="I6" s="54" t="str">
        <f>ﾀｲﾑｽｹｼﾞｭｰﾙ!G27</f>
        <v>.</v>
      </c>
      <c r="J6" s="52" t="str">
        <f>ﾀｲﾑｽｹｼﾞｭｰﾙ!E30</f>
        <v>.</v>
      </c>
      <c r="K6" s="53" t="str">
        <f>IF(ISTEXT(J6),"",IF(J6&gt;=L6,IF(J6=L6,"△","○"),"●"))</f>
        <v/>
      </c>
      <c r="L6" s="54" t="str">
        <f>ﾀｲﾑｽｹｼﾞｭｰﾙ!G30</f>
        <v>.</v>
      </c>
      <c r="M6" s="52" t="str">
        <f>ﾀｲﾑｽｹｼﾞｭｰﾙ!E33</f>
        <v>.</v>
      </c>
      <c r="N6" s="53" t="str">
        <f>IF(ISTEXT(M6),"",IF(M6&gt;=O6,IF(M6=O6,"△","○"),"●"))</f>
        <v/>
      </c>
      <c r="O6" s="54" t="str">
        <f>ﾀｲﾑｽｹｼﾞｭｰﾙ!G33</f>
        <v>.</v>
      </c>
      <c r="P6" s="18"/>
      <c r="Q6" s="18"/>
      <c r="R6" s="18"/>
      <c r="S6" s="18"/>
      <c r="T6" s="18"/>
      <c r="U6" s="18"/>
      <c r="V6" s="18"/>
      <c r="W6" s="18"/>
      <c r="X6" s="6"/>
    </row>
    <row r="7" spans="2:24" ht="27.95" customHeight="1" x14ac:dyDescent="0.1">
      <c r="B7" s="57">
        <f>組合せデータ!B42</f>
        <v>0</v>
      </c>
      <c r="C7" s="20"/>
      <c r="D7" s="52" t="str">
        <f>+I6</f>
        <v>.</v>
      </c>
      <c r="E7" s="53" t="str">
        <f>IF(ISTEXT(D7),"",IF(D7&gt;=F7,IF(D7=F7,"△","○"),"●"))</f>
        <v/>
      </c>
      <c r="F7" s="54" t="str">
        <f>G6</f>
        <v>.</v>
      </c>
      <c r="G7" s="52"/>
      <c r="H7" s="53" t="s">
        <v>23</v>
      </c>
      <c r="I7" s="54"/>
      <c r="J7" s="52" t="str">
        <f>ﾀｲﾑｽｹｼﾞｭｰﾙ!L33</f>
        <v>.</v>
      </c>
      <c r="K7" s="53" t="str">
        <f>IF(ISTEXT(J7),"",IF(J7&gt;=L7,IF(J7=L7,"△","○"),"●"))</f>
        <v/>
      </c>
      <c r="L7" s="54" t="str">
        <f>ﾀｲﾑｽｹｼﾞｭｰﾙ!N33</f>
        <v>.</v>
      </c>
      <c r="M7" s="52" t="str">
        <f>ﾀｲﾑｽｹｼﾞｭｰﾙ!L30</f>
        <v>.</v>
      </c>
      <c r="N7" s="53" t="str">
        <f>IF(ISTEXT(M7),"",IF(M7&gt;=O7,IF(M7=O7,"△","○"),"●"))</f>
        <v/>
      </c>
      <c r="O7" s="54" t="str">
        <f>ﾀｲﾑｽｹｼﾞｭｰﾙ!N30</f>
        <v>.</v>
      </c>
      <c r="P7" s="18"/>
      <c r="Q7" s="18"/>
      <c r="R7" s="18"/>
      <c r="S7" s="18"/>
      <c r="T7" s="18"/>
      <c r="U7" s="18"/>
      <c r="V7" s="18"/>
      <c r="W7" s="18"/>
      <c r="X7" s="6"/>
    </row>
    <row r="8" spans="2:24" ht="27.95" customHeight="1" x14ac:dyDescent="0.1">
      <c r="B8" s="57">
        <f>組合せデータ!B43</f>
        <v>0</v>
      </c>
      <c r="C8" s="20"/>
      <c r="D8" s="52" t="str">
        <f>+L6</f>
        <v>.</v>
      </c>
      <c r="E8" s="53" t="str">
        <f>IF(ISTEXT(D8),"",IF(D8&gt;=F8,IF(D8=F8,"△","○"),"●"))</f>
        <v/>
      </c>
      <c r="F8" s="54" t="str">
        <f>+J6</f>
        <v>.</v>
      </c>
      <c r="G8" s="52" t="str">
        <f>+L7</f>
        <v>.</v>
      </c>
      <c r="H8" s="53" t="str">
        <f>IF(ISTEXT(G8),"",IF(G8&gt;=I8,IF(G8=I8,"△","○"),"●"))</f>
        <v/>
      </c>
      <c r="I8" s="54" t="str">
        <f>+J7</f>
        <v>.</v>
      </c>
      <c r="J8" s="52"/>
      <c r="K8" s="53" t="s">
        <v>23</v>
      </c>
      <c r="L8" s="54"/>
      <c r="M8" s="52" t="str">
        <f>ﾀｲﾑｽｹｼﾞｭｰﾙ!L27</f>
        <v>.</v>
      </c>
      <c r="N8" s="53" t="str">
        <f>IF(ISTEXT(M8),"",IF(M8&gt;=O8,IF(M8=O8,"△","○"),"●"))</f>
        <v/>
      </c>
      <c r="O8" s="54" t="str">
        <f>ﾀｲﾑｽｹｼﾞｭｰﾙ!N27</f>
        <v>.</v>
      </c>
      <c r="P8" s="18"/>
      <c r="Q8" s="18"/>
      <c r="R8" s="18"/>
      <c r="S8" s="18"/>
      <c r="T8" s="18"/>
      <c r="U8" s="18"/>
      <c r="V8" s="18"/>
      <c r="W8" s="18"/>
      <c r="X8" s="6"/>
    </row>
    <row r="9" spans="2:24" ht="27.95" customHeight="1" x14ac:dyDescent="0.1">
      <c r="B9" s="57">
        <f>組合せデータ!B44</f>
        <v>0</v>
      </c>
      <c r="C9" s="20"/>
      <c r="D9" s="52" t="str">
        <f>+O6</f>
        <v>.</v>
      </c>
      <c r="E9" s="53" t="str">
        <f>IF(ISTEXT(D9),"",IF(D9&gt;=F9,IF(D9=F9,"△","○"),"●"))</f>
        <v/>
      </c>
      <c r="F9" s="54" t="str">
        <f>+M6</f>
        <v>.</v>
      </c>
      <c r="G9" s="52" t="str">
        <f>+O7</f>
        <v>.</v>
      </c>
      <c r="H9" s="53" t="str">
        <f>IF(ISTEXT(G9),"",IF(G9&gt;=I9,IF(G9=I9,"△","○"),"●"))</f>
        <v/>
      </c>
      <c r="I9" s="54" t="str">
        <f>+M7</f>
        <v>.</v>
      </c>
      <c r="J9" s="52" t="str">
        <f>+O8</f>
        <v>.</v>
      </c>
      <c r="K9" s="53" t="str">
        <f>IF(ISTEXT(J9),"",IF(J9&gt;=L9,IF(J9=L9,"△","○"),"●"))</f>
        <v/>
      </c>
      <c r="L9" s="54" t="str">
        <f>+M8</f>
        <v>.</v>
      </c>
      <c r="M9" s="52"/>
      <c r="N9" s="53" t="s">
        <v>23</v>
      </c>
      <c r="O9" s="54"/>
      <c r="P9" s="18"/>
      <c r="Q9" s="18"/>
      <c r="R9" s="18"/>
      <c r="S9" s="18"/>
      <c r="T9" s="18"/>
      <c r="U9" s="18"/>
      <c r="V9" s="18"/>
      <c r="W9" s="18"/>
      <c r="X9" s="6"/>
    </row>
    <row r="10" spans="2:24" ht="27.95" customHeight="1" x14ac:dyDescent="0.1">
      <c r="B10" s="19"/>
      <c r="C10" s="49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0"/>
      <c r="T10" s="50"/>
      <c r="U10" s="50"/>
      <c r="V10" s="50"/>
      <c r="W10" s="50"/>
      <c r="X10" s="6"/>
    </row>
    <row r="11" spans="2:24" ht="27.95" customHeight="1" x14ac:dyDescent="0.1">
      <c r="B11" s="33" t="s">
        <v>30</v>
      </c>
      <c r="C11" s="21" t="s">
        <v>0</v>
      </c>
      <c r="D11" s="188">
        <f>B12</f>
        <v>0</v>
      </c>
      <c r="E11" s="189"/>
      <c r="F11" s="190"/>
      <c r="G11" s="188">
        <f>B13</f>
        <v>0</v>
      </c>
      <c r="H11" s="189"/>
      <c r="I11" s="190"/>
      <c r="J11" s="188">
        <f>B14</f>
        <v>0</v>
      </c>
      <c r="K11" s="189"/>
      <c r="L11" s="190"/>
      <c r="M11" s="188">
        <f>B15</f>
        <v>0</v>
      </c>
      <c r="N11" s="189"/>
      <c r="O11" s="190"/>
      <c r="P11" s="20" t="s">
        <v>6</v>
      </c>
      <c r="Q11" s="20" t="s">
        <v>7</v>
      </c>
      <c r="R11" s="51" t="s">
        <v>8</v>
      </c>
      <c r="S11" s="17" t="s">
        <v>4</v>
      </c>
      <c r="T11" s="48" t="s">
        <v>1</v>
      </c>
      <c r="U11" s="48" t="s">
        <v>2</v>
      </c>
      <c r="V11" s="16" t="s">
        <v>3</v>
      </c>
      <c r="W11" s="48" t="s">
        <v>5</v>
      </c>
      <c r="X11" s="7"/>
    </row>
    <row r="12" spans="2:24" ht="27.95" customHeight="1" x14ac:dyDescent="0.1">
      <c r="B12" s="57">
        <f>組合せデータ!B45</f>
        <v>0</v>
      </c>
      <c r="C12" s="20"/>
      <c r="D12" s="52"/>
      <c r="E12" s="53" t="s">
        <v>23</v>
      </c>
      <c r="F12" s="54"/>
      <c r="G12" s="52" t="str">
        <f>ﾀｲﾑｽｹｼﾞｭｰﾙ!E26</f>
        <v>.</v>
      </c>
      <c r="H12" s="53" t="str">
        <f>IF(ISTEXT(G12),"",IF(G12&gt;=I12,IF(G12=I12,"△","○"),"●"))</f>
        <v/>
      </c>
      <c r="I12" s="54" t="str">
        <f>ﾀｲﾑｽｹｼﾞｭｰﾙ!G26</f>
        <v>.</v>
      </c>
      <c r="J12" s="52" t="str">
        <f>ﾀｲﾑｽｹｼﾞｭｰﾙ!E29</f>
        <v>.</v>
      </c>
      <c r="K12" s="53" t="str">
        <f>IF(ISTEXT(J12),"",IF(J12&gt;=L12,IF(J12=L12,"△","○"),"●"))</f>
        <v/>
      </c>
      <c r="L12" s="54" t="str">
        <f>ﾀｲﾑｽｹｼﾞｭｰﾙ!G29</f>
        <v>.</v>
      </c>
      <c r="M12" s="52" t="str">
        <f>ﾀｲﾑｽｹｼﾞｭｰﾙ!E32</f>
        <v>.</v>
      </c>
      <c r="N12" s="53" t="str">
        <f>IF(ISTEXT(M12),"",IF(M12&gt;=O12,IF(M12=O12,"△","○"),"●"))</f>
        <v/>
      </c>
      <c r="O12" s="54" t="str">
        <f>ﾀｲﾑｽｹｼﾞｭｰﾙ!G32</f>
        <v>.</v>
      </c>
      <c r="P12" s="18"/>
      <c r="Q12" s="18"/>
      <c r="R12" s="18"/>
      <c r="S12" s="18"/>
      <c r="T12" s="18"/>
      <c r="U12" s="18"/>
      <c r="V12" s="18"/>
      <c r="W12" s="18"/>
      <c r="X12" s="6"/>
    </row>
    <row r="13" spans="2:24" ht="27.95" customHeight="1" x14ac:dyDescent="0.1">
      <c r="B13" s="57">
        <f>組合せデータ!B46</f>
        <v>0</v>
      </c>
      <c r="C13" s="20"/>
      <c r="D13" s="52" t="str">
        <f>+I12</f>
        <v>.</v>
      </c>
      <c r="E13" s="53" t="str">
        <f>IF(ISTEXT(D13),"",IF(D13&gt;=F13,IF(D13=F13,"△","○"),"●"))</f>
        <v/>
      </c>
      <c r="F13" s="54" t="str">
        <f>G12</f>
        <v>.</v>
      </c>
      <c r="G13" s="52"/>
      <c r="H13" s="53" t="s">
        <v>23</v>
      </c>
      <c r="I13" s="54"/>
      <c r="J13" s="52" t="str">
        <f>ﾀｲﾑｽｹｼﾞｭｰﾙ!L32</f>
        <v>.</v>
      </c>
      <c r="K13" s="53" t="str">
        <f>IF(ISTEXT(J13),"",IF(J13&gt;=L13,IF(J13=L13,"△","○"),"●"))</f>
        <v/>
      </c>
      <c r="L13" s="54" t="str">
        <f>ﾀｲﾑｽｹｼﾞｭｰﾙ!N32</f>
        <v>.</v>
      </c>
      <c r="M13" s="52" t="str">
        <f>ﾀｲﾑｽｹｼﾞｭｰﾙ!L29</f>
        <v>.</v>
      </c>
      <c r="N13" s="53" t="str">
        <f>IF(ISTEXT(M13),"",IF(M13&gt;=O13,IF(M13=O13,"△","○"),"●"))</f>
        <v/>
      </c>
      <c r="O13" s="54" t="str">
        <f>ﾀｲﾑｽｹｼﾞｭｰﾙ!N29</f>
        <v>.</v>
      </c>
      <c r="P13" s="18"/>
      <c r="Q13" s="18"/>
      <c r="R13" s="18"/>
      <c r="S13" s="18"/>
      <c r="T13" s="18"/>
      <c r="U13" s="18"/>
      <c r="V13" s="18"/>
      <c r="W13" s="18"/>
      <c r="X13" s="6"/>
    </row>
    <row r="14" spans="2:24" ht="27.95" customHeight="1" x14ac:dyDescent="0.1">
      <c r="B14" s="57">
        <f>組合せデータ!B47</f>
        <v>0</v>
      </c>
      <c r="C14" s="20"/>
      <c r="D14" s="52" t="str">
        <f>+L12</f>
        <v>.</v>
      </c>
      <c r="E14" s="53" t="str">
        <f>IF(ISTEXT(D14),"",IF(D14&gt;=F14,IF(D14=F14,"△","○"),"●"))</f>
        <v/>
      </c>
      <c r="F14" s="54" t="str">
        <f>+J12</f>
        <v>.</v>
      </c>
      <c r="G14" s="52" t="str">
        <f>+L13</f>
        <v>.</v>
      </c>
      <c r="H14" s="53" t="str">
        <f>IF(ISTEXT(G14),"",IF(G14&gt;=I14,IF(G14=I14,"△","○"),"●"))</f>
        <v/>
      </c>
      <c r="I14" s="54" t="str">
        <f>+J13</f>
        <v>.</v>
      </c>
      <c r="J14" s="52"/>
      <c r="K14" s="53" t="s">
        <v>23</v>
      </c>
      <c r="L14" s="54"/>
      <c r="M14" s="52" t="str">
        <f>ﾀｲﾑｽｹｼﾞｭｰﾙ!L26</f>
        <v>.</v>
      </c>
      <c r="N14" s="53" t="str">
        <f>IF(ISTEXT(M14),"",IF(M14&gt;=O14,IF(M14=O14,"△","○"),"●"))</f>
        <v/>
      </c>
      <c r="O14" s="54" t="str">
        <f>ﾀｲﾑｽｹｼﾞｭｰﾙ!N26</f>
        <v>.</v>
      </c>
      <c r="P14" s="18"/>
      <c r="Q14" s="18"/>
      <c r="R14" s="18"/>
      <c r="S14" s="18"/>
      <c r="T14" s="18"/>
      <c r="U14" s="18"/>
      <c r="V14" s="18"/>
      <c r="W14" s="18"/>
      <c r="X14" s="6"/>
    </row>
    <row r="15" spans="2:24" ht="27.95" customHeight="1" x14ac:dyDescent="0.1">
      <c r="B15" s="57">
        <f>組合せデータ!B48</f>
        <v>0</v>
      </c>
      <c r="C15" s="20"/>
      <c r="D15" s="52" t="str">
        <f>+O12</f>
        <v>.</v>
      </c>
      <c r="E15" s="53" t="str">
        <f>IF(ISTEXT(D15),"",IF(D15&gt;=F15,IF(D15=F15,"△","○"),"●"))</f>
        <v/>
      </c>
      <c r="F15" s="54" t="str">
        <f>+M12</f>
        <v>.</v>
      </c>
      <c r="G15" s="52" t="str">
        <f>+O13</f>
        <v>.</v>
      </c>
      <c r="H15" s="53" t="str">
        <f>IF(ISTEXT(G15),"",IF(G15&gt;=I15,IF(G15=I15,"△","○"),"●"))</f>
        <v/>
      </c>
      <c r="I15" s="54" t="str">
        <f>+M13</f>
        <v>.</v>
      </c>
      <c r="J15" s="52" t="str">
        <f>+O14</f>
        <v>.</v>
      </c>
      <c r="K15" s="53" t="str">
        <f>IF(ISTEXT(J15),"",IF(J15&gt;=L15,IF(J15=L15,"△","○"),"●"))</f>
        <v/>
      </c>
      <c r="L15" s="54" t="str">
        <f>+M14</f>
        <v>.</v>
      </c>
      <c r="M15" s="52"/>
      <c r="N15" s="53" t="s">
        <v>23</v>
      </c>
      <c r="O15" s="54"/>
      <c r="P15" s="18"/>
      <c r="Q15" s="18"/>
      <c r="R15" s="18"/>
      <c r="S15" s="18"/>
      <c r="T15" s="18"/>
      <c r="U15" s="18"/>
      <c r="V15" s="18"/>
      <c r="W15" s="18"/>
      <c r="X15" s="6"/>
    </row>
    <row r="16" spans="2:24" ht="27.95" customHeight="1" x14ac:dyDescent="0.1">
      <c r="B16" s="56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6"/>
    </row>
    <row r="17" spans="2:24" ht="27.95" customHeight="1" x14ac:dyDescent="0.1">
      <c r="B17" s="33" t="s">
        <v>31</v>
      </c>
      <c r="C17" s="20" t="s">
        <v>0</v>
      </c>
      <c r="D17" s="188">
        <f>B18</f>
        <v>0</v>
      </c>
      <c r="E17" s="189"/>
      <c r="F17" s="190"/>
      <c r="G17" s="188">
        <f>B19</f>
        <v>0</v>
      </c>
      <c r="H17" s="189"/>
      <c r="I17" s="190"/>
      <c r="J17" s="188">
        <f>B20</f>
        <v>0</v>
      </c>
      <c r="K17" s="189"/>
      <c r="L17" s="190"/>
      <c r="M17" s="188">
        <f>B21</f>
        <v>0</v>
      </c>
      <c r="N17" s="189"/>
      <c r="O17" s="190"/>
      <c r="P17" s="20" t="s">
        <v>6</v>
      </c>
      <c r="Q17" s="20" t="s">
        <v>7</v>
      </c>
      <c r="R17" s="51" t="s">
        <v>8</v>
      </c>
      <c r="S17" s="17" t="s">
        <v>4</v>
      </c>
      <c r="T17" s="48" t="s">
        <v>1</v>
      </c>
      <c r="U17" s="48" t="s">
        <v>2</v>
      </c>
      <c r="V17" s="16" t="s">
        <v>3</v>
      </c>
      <c r="W17" s="48" t="s">
        <v>5</v>
      </c>
      <c r="X17" s="7"/>
    </row>
    <row r="18" spans="2:24" ht="27.95" customHeight="1" x14ac:dyDescent="0.1">
      <c r="B18" s="57">
        <f>組合せデータ!B49</f>
        <v>0</v>
      </c>
      <c r="C18" s="20"/>
      <c r="D18" s="52"/>
      <c r="E18" s="53" t="s">
        <v>23</v>
      </c>
      <c r="F18" s="54"/>
      <c r="G18" s="52" t="str">
        <f>ﾀｲﾑｽｹｼﾞｭｰﾙ!E25</f>
        <v>.</v>
      </c>
      <c r="H18" s="53" t="str">
        <f>IF(ISTEXT(G18),"",IF(G18&gt;=I18,IF(G18=I18,"△","○"),"●"))</f>
        <v/>
      </c>
      <c r="I18" s="54" t="str">
        <f>ﾀｲﾑｽｹｼﾞｭｰﾙ!G25</f>
        <v>.</v>
      </c>
      <c r="J18" s="52" t="str">
        <f>ﾀｲﾑｽｹｼﾞｭｰﾙ!E28</f>
        <v>.</v>
      </c>
      <c r="K18" s="53" t="str">
        <f>IF(ISTEXT(J18),"",IF(J18&gt;=L18,IF(J18=L18,"△","○"),"●"))</f>
        <v/>
      </c>
      <c r="L18" s="54" t="str">
        <f>ﾀｲﾑｽｹｼﾞｭｰﾙ!G28</f>
        <v>.</v>
      </c>
      <c r="M18" s="52" t="str">
        <f>ﾀｲﾑｽｹｼﾞｭｰﾙ!E31</f>
        <v>.</v>
      </c>
      <c r="N18" s="53" t="str">
        <f>IF(ISTEXT(M18),"",IF(M18&gt;=O18,IF(M18=O18,"△","○"),"●"))</f>
        <v/>
      </c>
      <c r="O18" s="54" t="str">
        <f>ﾀｲﾑｽｹｼﾞｭｰﾙ!G31</f>
        <v>.</v>
      </c>
      <c r="P18" s="18"/>
      <c r="Q18" s="18"/>
      <c r="R18" s="18"/>
      <c r="S18" s="18"/>
      <c r="T18" s="18"/>
      <c r="U18" s="18"/>
      <c r="V18" s="18"/>
      <c r="W18" s="18"/>
      <c r="X18" s="6"/>
    </row>
    <row r="19" spans="2:24" ht="27.95" customHeight="1" x14ac:dyDescent="0.1">
      <c r="B19" s="57">
        <f>組合せデータ!B50</f>
        <v>0</v>
      </c>
      <c r="C19" s="20"/>
      <c r="D19" s="52" t="str">
        <f>+I18</f>
        <v>.</v>
      </c>
      <c r="E19" s="53" t="str">
        <f>IF(ISTEXT(D19),"",IF(D19&gt;=F19,IF(D19=F19,"△","○"),"●"))</f>
        <v/>
      </c>
      <c r="F19" s="54" t="str">
        <f>G18</f>
        <v>.</v>
      </c>
      <c r="G19" s="52"/>
      <c r="H19" s="53" t="s">
        <v>23</v>
      </c>
      <c r="I19" s="54"/>
      <c r="J19" s="52" t="str">
        <f>ﾀｲﾑｽｹｼﾞｭｰﾙ!L31</f>
        <v>.</v>
      </c>
      <c r="K19" s="53" t="str">
        <f>IF(ISTEXT(J19),"",IF(J19&gt;=L19,IF(J19=L19,"△","○"),"●"))</f>
        <v/>
      </c>
      <c r="L19" s="54" t="str">
        <f>ﾀｲﾑｽｹｼﾞｭｰﾙ!N31</f>
        <v>.</v>
      </c>
      <c r="M19" s="52" t="str">
        <f>ﾀｲﾑｽｹｼﾞｭｰﾙ!L28</f>
        <v>.</v>
      </c>
      <c r="N19" s="53" t="str">
        <f>IF(ISTEXT(M19),"",IF(M19&gt;=O19,IF(M19=O19,"△","○"),"●"))</f>
        <v/>
      </c>
      <c r="O19" s="54" t="str">
        <f>ﾀｲﾑｽｹｼﾞｭｰﾙ!N28</f>
        <v>.</v>
      </c>
      <c r="P19" s="18"/>
      <c r="Q19" s="18"/>
      <c r="R19" s="18"/>
      <c r="S19" s="18"/>
      <c r="T19" s="18"/>
      <c r="U19" s="18"/>
      <c r="V19" s="18"/>
      <c r="W19" s="18"/>
      <c r="X19" s="6"/>
    </row>
    <row r="20" spans="2:24" ht="27.95" customHeight="1" x14ac:dyDescent="0.1">
      <c r="B20" s="57">
        <f>組合せデータ!B51</f>
        <v>0</v>
      </c>
      <c r="C20" s="20"/>
      <c r="D20" s="52" t="str">
        <f>+L18</f>
        <v>.</v>
      </c>
      <c r="E20" s="53" t="str">
        <f>IF(ISTEXT(D20),"",IF(D20&gt;=F20,IF(D20=F20,"△","○"),"●"))</f>
        <v/>
      </c>
      <c r="F20" s="54" t="str">
        <f>+J18</f>
        <v>.</v>
      </c>
      <c r="G20" s="52" t="str">
        <f>+L19</f>
        <v>.</v>
      </c>
      <c r="H20" s="53" t="str">
        <f>IF(ISTEXT(G20),"",IF(G20&gt;=I20,IF(G20=I20,"△","○"),"●"))</f>
        <v/>
      </c>
      <c r="I20" s="54" t="str">
        <f>+J19</f>
        <v>.</v>
      </c>
      <c r="J20" s="52"/>
      <c r="K20" s="53" t="s">
        <v>23</v>
      </c>
      <c r="L20" s="54"/>
      <c r="M20" s="52" t="str">
        <f>ﾀｲﾑｽｹｼﾞｭｰﾙ!L25</f>
        <v>.</v>
      </c>
      <c r="N20" s="53" t="str">
        <f>IF(ISTEXT(M20),"",IF(M20&gt;=O20,IF(M20=O20,"△","○"),"●"))</f>
        <v/>
      </c>
      <c r="O20" s="54" t="str">
        <f>ﾀｲﾑｽｹｼﾞｭｰﾙ!N25</f>
        <v>.</v>
      </c>
      <c r="P20" s="18"/>
      <c r="Q20" s="18"/>
      <c r="R20" s="18"/>
      <c r="S20" s="18"/>
      <c r="T20" s="18"/>
      <c r="U20" s="18"/>
      <c r="V20" s="18"/>
      <c r="W20" s="18"/>
      <c r="X20" s="6"/>
    </row>
    <row r="21" spans="2:24" ht="27.95" customHeight="1" x14ac:dyDescent="0.1">
      <c r="B21" s="57">
        <f>組合せデータ!B52</f>
        <v>0</v>
      </c>
      <c r="C21" s="20"/>
      <c r="D21" s="52" t="str">
        <f>+O18</f>
        <v>.</v>
      </c>
      <c r="E21" s="53" t="str">
        <f>IF(ISTEXT(D21),"",IF(D21&gt;=F21,IF(D21=F21,"△","○"),"●"))</f>
        <v/>
      </c>
      <c r="F21" s="54" t="str">
        <f>+M18</f>
        <v>.</v>
      </c>
      <c r="G21" s="52" t="str">
        <f>+O19</f>
        <v>.</v>
      </c>
      <c r="H21" s="53" t="str">
        <f>IF(ISTEXT(G21),"",IF(G21&gt;=I21,IF(G21=I21,"△","○"),"●"))</f>
        <v/>
      </c>
      <c r="I21" s="54" t="str">
        <f>+M19</f>
        <v>.</v>
      </c>
      <c r="J21" s="52" t="str">
        <f>+O20</f>
        <v>.</v>
      </c>
      <c r="K21" s="53" t="str">
        <f>IF(ISTEXT(J21),"",IF(J21&gt;=L21,IF(J21=L21,"△","○"),"●"))</f>
        <v/>
      </c>
      <c r="L21" s="54" t="str">
        <f>+M20</f>
        <v>.</v>
      </c>
      <c r="M21" s="52"/>
      <c r="N21" s="53" t="s">
        <v>23</v>
      </c>
      <c r="O21" s="54"/>
      <c r="P21" s="18"/>
      <c r="Q21" s="18"/>
      <c r="R21" s="18"/>
      <c r="S21" s="18"/>
      <c r="T21" s="18"/>
      <c r="U21" s="18"/>
      <c r="V21" s="18"/>
      <c r="W21" s="18"/>
      <c r="X21" s="6"/>
    </row>
    <row r="22" spans="2:24" ht="27.95" customHeight="1" x14ac:dyDescent="0.1">
      <c r="B22" s="100"/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/>
      <c r="T22" s="103"/>
      <c r="U22" s="103"/>
      <c r="V22" s="103"/>
      <c r="W22" s="103"/>
      <c r="X22" s="6"/>
    </row>
  </sheetData>
  <mergeCells count="14">
    <mergeCell ref="B2:K2"/>
    <mergeCell ref="B3:C3"/>
    <mergeCell ref="M17:O17"/>
    <mergeCell ref="D17:F17"/>
    <mergeCell ref="G17:I17"/>
    <mergeCell ref="J17:L17"/>
    <mergeCell ref="D5:F5"/>
    <mergeCell ref="G5:I5"/>
    <mergeCell ref="J5:L5"/>
    <mergeCell ref="D11:F11"/>
    <mergeCell ref="G11:I11"/>
    <mergeCell ref="J11:L11"/>
    <mergeCell ref="M11:O11"/>
    <mergeCell ref="M5:O5"/>
  </mergeCells>
  <phoneticPr fontId="3"/>
  <printOptions horizontalCentered="1" verticalCentered="1"/>
  <pageMargins left="0" right="0" top="0" bottom="0" header="0" footer="0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0D17-0E05-4DC3-B1B0-66DDC765ECA9}">
  <sheetPr>
    <pageSetUpPr fitToPage="1"/>
  </sheetPr>
  <dimension ref="B1:BJ74"/>
  <sheetViews>
    <sheetView workbookViewId="0">
      <selection activeCell="AB26" sqref="AB26"/>
    </sheetView>
  </sheetViews>
  <sheetFormatPr defaultColWidth="1.6328125" defaultRowHeight="11.25" customHeight="1" x14ac:dyDescent="0.1"/>
  <cols>
    <col min="1" max="55" width="1.6328125" style="117" customWidth="1"/>
    <col min="56" max="56" width="0.953125" style="117" customWidth="1"/>
    <col min="57" max="256" width="1.6328125" style="117"/>
    <col min="257" max="311" width="1.6328125" style="117" customWidth="1"/>
    <col min="312" max="312" width="0.953125" style="117" customWidth="1"/>
    <col min="313" max="512" width="1.6328125" style="117"/>
    <col min="513" max="567" width="1.6328125" style="117" customWidth="1"/>
    <col min="568" max="568" width="0.953125" style="117" customWidth="1"/>
    <col min="569" max="768" width="1.6328125" style="117"/>
    <col min="769" max="823" width="1.6328125" style="117" customWidth="1"/>
    <col min="824" max="824" width="0.953125" style="117" customWidth="1"/>
    <col min="825" max="1024" width="1.6328125" style="117"/>
    <col min="1025" max="1079" width="1.6328125" style="117" customWidth="1"/>
    <col min="1080" max="1080" width="0.953125" style="117" customWidth="1"/>
    <col min="1081" max="1280" width="1.6328125" style="117"/>
    <col min="1281" max="1335" width="1.6328125" style="117" customWidth="1"/>
    <col min="1336" max="1336" width="0.953125" style="117" customWidth="1"/>
    <col min="1337" max="1536" width="1.6328125" style="117"/>
    <col min="1537" max="1591" width="1.6328125" style="117" customWidth="1"/>
    <col min="1592" max="1592" width="0.953125" style="117" customWidth="1"/>
    <col min="1593" max="1792" width="1.6328125" style="117"/>
    <col min="1793" max="1847" width="1.6328125" style="117" customWidth="1"/>
    <col min="1848" max="1848" width="0.953125" style="117" customWidth="1"/>
    <col min="1849" max="2048" width="1.6328125" style="117"/>
    <col min="2049" max="2103" width="1.6328125" style="117" customWidth="1"/>
    <col min="2104" max="2104" width="0.953125" style="117" customWidth="1"/>
    <col min="2105" max="2304" width="1.6328125" style="117"/>
    <col min="2305" max="2359" width="1.6328125" style="117" customWidth="1"/>
    <col min="2360" max="2360" width="0.953125" style="117" customWidth="1"/>
    <col min="2361" max="2560" width="1.6328125" style="117"/>
    <col min="2561" max="2615" width="1.6328125" style="117" customWidth="1"/>
    <col min="2616" max="2616" width="0.953125" style="117" customWidth="1"/>
    <col min="2617" max="2816" width="1.6328125" style="117"/>
    <col min="2817" max="2871" width="1.6328125" style="117" customWidth="1"/>
    <col min="2872" max="2872" width="0.953125" style="117" customWidth="1"/>
    <col min="2873" max="3072" width="1.6328125" style="117"/>
    <col min="3073" max="3127" width="1.6328125" style="117" customWidth="1"/>
    <col min="3128" max="3128" width="0.953125" style="117" customWidth="1"/>
    <col min="3129" max="3328" width="1.6328125" style="117"/>
    <col min="3329" max="3383" width="1.6328125" style="117" customWidth="1"/>
    <col min="3384" max="3384" width="0.953125" style="117" customWidth="1"/>
    <col min="3385" max="3584" width="1.6328125" style="117"/>
    <col min="3585" max="3639" width="1.6328125" style="117" customWidth="1"/>
    <col min="3640" max="3640" width="0.953125" style="117" customWidth="1"/>
    <col min="3641" max="3840" width="1.6328125" style="117"/>
    <col min="3841" max="3895" width="1.6328125" style="117" customWidth="1"/>
    <col min="3896" max="3896" width="0.953125" style="117" customWidth="1"/>
    <col min="3897" max="4096" width="1.6328125" style="117"/>
    <col min="4097" max="4151" width="1.6328125" style="117" customWidth="1"/>
    <col min="4152" max="4152" width="0.953125" style="117" customWidth="1"/>
    <col min="4153" max="4352" width="1.6328125" style="117"/>
    <col min="4353" max="4407" width="1.6328125" style="117" customWidth="1"/>
    <col min="4408" max="4408" width="0.953125" style="117" customWidth="1"/>
    <col min="4409" max="4608" width="1.6328125" style="117"/>
    <col min="4609" max="4663" width="1.6328125" style="117" customWidth="1"/>
    <col min="4664" max="4664" width="0.953125" style="117" customWidth="1"/>
    <col min="4665" max="4864" width="1.6328125" style="117"/>
    <col min="4865" max="4919" width="1.6328125" style="117" customWidth="1"/>
    <col min="4920" max="4920" width="0.953125" style="117" customWidth="1"/>
    <col min="4921" max="5120" width="1.6328125" style="117"/>
    <col min="5121" max="5175" width="1.6328125" style="117" customWidth="1"/>
    <col min="5176" max="5176" width="0.953125" style="117" customWidth="1"/>
    <col min="5177" max="5376" width="1.6328125" style="117"/>
    <col min="5377" max="5431" width="1.6328125" style="117" customWidth="1"/>
    <col min="5432" max="5432" width="0.953125" style="117" customWidth="1"/>
    <col min="5433" max="5632" width="1.6328125" style="117"/>
    <col min="5633" max="5687" width="1.6328125" style="117" customWidth="1"/>
    <col min="5688" max="5688" width="0.953125" style="117" customWidth="1"/>
    <col min="5689" max="5888" width="1.6328125" style="117"/>
    <col min="5889" max="5943" width="1.6328125" style="117" customWidth="1"/>
    <col min="5944" max="5944" width="0.953125" style="117" customWidth="1"/>
    <col min="5945" max="6144" width="1.6328125" style="117"/>
    <col min="6145" max="6199" width="1.6328125" style="117" customWidth="1"/>
    <col min="6200" max="6200" width="0.953125" style="117" customWidth="1"/>
    <col min="6201" max="6400" width="1.6328125" style="117"/>
    <col min="6401" max="6455" width="1.6328125" style="117" customWidth="1"/>
    <col min="6456" max="6456" width="0.953125" style="117" customWidth="1"/>
    <col min="6457" max="6656" width="1.6328125" style="117"/>
    <col min="6657" max="6711" width="1.6328125" style="117" customWidth="1"/>
    <col min="6712" max="6712" width="0.953125" style="117" customWidth="1"/>
    <col min="6713" max="6912" width="1.6328125" style="117"/>
    <col min="6913" max="6967" width="1.6328125" style="117" customWidth="1"/>
    <col min="6968" max="6968" width="0.953125" style="117" customWidth="1"/>
    <col min="6969" max="7168" width="1.6328125" style="117"/>
    <col min="7169" max="7223" width="1.6328125" style="117" customWidth="1"/>
    <col min="7224" max="7224" width="0.953125" style="117" customWidth="1"/>
    <col min="7225" max="7424" width="1.6328125" style="117"/>
    <col min="7425" max="7479" width="1.6328125" style="117" customWidth="1"/>
    <col min="7480" max="7480" width="0.953125" style="117" customWidth="1"/>
    <col min="7481" max="7680" width="1.6328125" style="117"/>
    <col min="7681" max="7735" width="1.6328125" style="117" customWidth="1"/>
    <col min="7736" max="7736" width="0.953125" style="117" customWidth="1"/>
    <col min="7737" max="7936" width="1.6328125" style="117"/>
    <col min="7937" max="7991" width="1.6328125" style="117" customWidth="1"/>
    <col min="7992" max="7992" width="0.953125" style="117" customWidth="1"/>
    <col min="7993" max="8192" width="1.6328125" style="117"/>
    <col min="8193" max="8247" width="1.6328125" style="117" customWidth="1"/>
    <col min="8248" max="8248" width="0.953125" style="117" customWidth="1"/>
    <col min="8249" max="8448" width="1.6328125" style="117"/>
    <col min="8449" max="8503" width="1.6328125" style="117" customWidth="1"/>
    <col min="8504" max="8504" width="0.953125" style="117" customWidth="1"/>
    <col min="8505" max="8704" width="1.6328125" style="117"/>
    <col min="8705" max="8759" width="1.6328125" style="117" customWidth="1"/>
    <col min="8760" max="8760" width="0.953125" style="117" customWidth="1"/>
    <col min="8761" max="8960" width="1.6328125" style="117"/>
    <col min="8961" max="9015" width="1.6328125" style="117" customWidth="1"/>
    <col min="9016" max="9016" width="0.953125" style="117" customWidth="1"/>
    <col min="9017" max="9216" width="1.6328125" style="117"/>
    <col min="9217" max="9271" width="1.6328125" style="117" customWidth="1"/>
    <col min="9272" max="9272" width="0.953125" style="117" customWidth="1"/>
    <col min="9273" max="9472" width="1.6328125" style="117"/>
    <col min="9473" max="9527" width="1.6328125" style="117" customWidth="1"/>
    <col min="9528" max="9528" width="0.953125" style="117" customWidth="1"/>
    <col min="9529" max="9728" width="1.6328125" style="117"/>
    <col min="9729" max="9783" width="1.6328125" style="117" customWidth="1"/>
    <col min="9784" max="9784" width="0.953125" style="117" customWidth="1"/>
    <col min="9785" max="9984" width="1.6328125" style="117"/>
    <col min="9985" max="10039" width="1.6328125" style="117" customWidth="1"/>
    <col min="10040" max="10040" width="0.953125" style="117" customWidth="1"/>
    <col min="10041" max="10240" width="1.6328125" style="117"/>
    <col min="10241" max="10295" width="1.6328125" style="117" customWidth="1"/>
    <col min="10296" max="10296" width="0.953125" style="117" customWidth="1"/>
    <col min="10297" max="10496" width="1.6328125" style="117"/>
    <col min="10497" max="10551" width="1.6328125" style="117" customWidth="1"/>
    <col min="10552" max="10552" width="0.953125" style="117" customWidth="1"/>
    <col min="10553" max="10752" width="1.6328125" style="117"/>
    <col min="10753" max="10807" width="1.6328125" style="117" customWidth="1"/>
    <col min="10808" max="10808" width="0.953125" style="117" customWidth="1"/>
    <col min="10809" max="11008" width="1.6328125" style="117"/>
    <col min="11009" max="11063" width="1.6328125" style="117" customWidth="1"/>
    <col min="11064" max="11064" width="0.953125" style="117" customWidth="1"/>
    <col min="11065" max="11264" width="1.6328125" style="117"/>
    <col min="11265" max="11319" width="1.6328125" style="117" customWidth="1"/>
    <col min="11320" max="11320" width="0.953125" style="117" customWidth="1"/>
    <col min="11321" max="11520" width="1.6328125" style="117"/>
    <col min="11521" max="11575" width="1.6328125" style="117" customWidth="1"/>
    <col min="11576" max="11576" width="0.953125" style="117" customWidth="1"/>
    <col min="11577" max="11776" width="1.6328125" style="117"/>
    <col min="11777" max="11831" width="1.6328125" style="117" customWidth="1"/>
    <col min="11832" max="11832" width="0.953125" style="117" customWidth="1"/>
    <col min="11833" max="12032" width="1.6328125" style="117"/>
    <col min="12033" max="12087" width="1.6328125" style="117" customWidth="1"/>
    <col min="12088" max="12088" width="0.953125" style="117" customWidth="1"/>
    <col min="12089" max="12288" width="1.6328125" style="117"/>
    <col min="12289" max="12343" width="1.6328125" style="117" customWidth="1"/>
    <col min="12344" max="12344" width="0.953125" style="117" customWidth="1"/>
    <col min="12345" max="12544" width="1.6328125" style="117"/>
    <col min="12545" max="12599" width="1.6328125" style="117" customWidth="1"/>
    <col min="12600" max="12600" width="0.953125" style="117" customWidth="1"/>
    <col min="12601" max="12800" width="1.6328125" style="117"/>
    <col min="12801" max="12855" width="1.6328125" style="117" customWidth="1"/>
    <col min="12856" max="12856" width="0.953125" style="117" customWidth="1"/>
    <col min="12857" max="13056" width="1.6328125" style="117"/>
    <col min="13057" max="13111" width="1.6328125" style="117" customWidth="1"/>
    <col min="13112" max="13112" width="0.953125" style="117" customWidth="1"/>
    <col min="13113" max="13312" width="1.6328125" style="117"/>
    <col min="13313" max="13367" width="1.6328125" style="117" customWidth="1"/>
    <col min="13368" max="13368" width="0.953125" style="117" customWidth="1"/>
    <col min="13369" max="13568" width="1.6328125" style="117"/>
    <col min="13569" max="13623" width="1.6328125" style="117" customWidth="1"/>
    <col min="13624" max="13624" width="0.953125" style="117" customWidth="1"/>
    <col min="13625" max="13824" width="1.6328125" style="117"/>
    <col min="13825" max="13879" width="1.6328125" style="117" customWidth="1"/>
    <col min="13880" max="13880" width="0.953125" style="117" customWidth="1"/>
    <col min="13881" max="14080" width="1.6328125" style="117"/>
    <col min="14081" max="14135" width="1.6328125" style="117" customWidth="1"/>
    <col min="14136" max="14136" width="0.953125" style="117" customWidth="1"/>
    <col min="14137" max="14336" width="1.6328125" style="117"/>
    <col min="14337" max="14391" width="1.6328125" style="117" customWidth="1"/>
    <col min="14392" max="14392" width="0.953125" style="117" customWidth="1"/>
    <col min="14393" max="14592" width="1.6328125" style="117"/>
    <col min="14593" max="14647" width="1.6328125" style="117" customWidth="1"/>
    <col min="14648" max="14648" width="0.953125" style="117" customWidth="1"/>
    <col min="14649" max="14848" width="1.6328125" style="117"/>
    <col min="14849" max="14903" width="1.6328125" style="117" customWidth="1"/>
    <col min="14904" max="14904" width="0.953125" style="117" customWidth="1"/>
    <col min="14905" max="15104" width="1.6328125" style="117"/>
    <col min="15105" max="15159" width="1.6328125" style="117" customWidth="1"/>
    <col min="15160" max="15160" width="0.953125" style="117" customWidth="1"/>
    <col min="15161" max="15360" width="1.6328125" style="117"/>
    <col min="15361" max="15415" width="1.6328125" style="117" customWidth="1"/>
    <col min="15416" max="15416" width="0.953125" style="117" customWidth="1"/>
    <col min="15417" max="15616" width="1.6328125" style="117"/>
    <col min="15617" max="15671" width="1.6328125" style="117" customWidth="1"/>
    <col min="15672" max="15672" width="0.953125" style="117" customWidth="1"/>
    <col min="15673" max="15872" width="1.6328125" style="117"/>
    <col min="15873" max="15927" width="1.6328125" style="117" customWidth="1"/>
    <col min="15928" max="15928" width="0.953125" style="117" customWidth="1"/>
    <col min="15929" max="16128" width="1.6328125" style="117"/>
    <col min="16129" max="16183" width="1.6328125" style="117" customWidth="1"/>
    <col min="16184" max="16184" width="0.953125" style="117" customWidth="1"/>
    <col min="16185" max="16384" width="1.6328125" style="117"/>
  </cols>
  <sheetData>
    <row r="1" spans="2:54" ht="11.25" customHeight="1" x14ac:dyDescent="0.1">
      <c r="AK1" s="217" t="s">
        <v>122</v>
      </c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</row>
    <row r="2" spans="2:54" ht="11.25" customHeight="1" x14ac:dyDescent="0.1">
      <c r="Y2" s="205"/>
      <c r="Z2" s="205"/>
      <c r="AA2" s="205"/>
      <c r="AB2" s="205"/>
      <c r="AC2" s="205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</row>
    <row r="3" spans="2:54" ht="11.25" customHeight="1" x14ac:dyDescent="0.1">
      <c r="Y3" s="205"/>
      <c r="Z3" s="205"/>
      <c r="AA3" s="205"/>
      <c r="AB3" s="205"/>
      <c r="AC3" s="205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</row>
    <row r="4" spans="2:54" ht="11.25" customHeight="1" x14ac:dyDescent="0.1">
      <c r="G4" s="204" t="s">
        <v>121</v>
      </c>
      <c r="H4" s="204"/>
      <c r="I4" s="204"/>
      <c r="J4" s="204"/>
      <c r="K4" s="204"/>
      <c r="L4" s="204"/>
      <c r="M4" s="204"/>
      <c r="N4" s="204"/>
      <c r="Y4" s="205"/>
      <c r="Z4" s="205"/>
      <c r="AA4" s="205"/>
      <c r="AB4" s="205"/>
      <c r="AC4" s="205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</row>
    <row r="5" spans="2:54" ht="11.25" customHeight="1" x14ac:dyDescent="0.1">
      <c r="G5" s="204"/>
      <c r="H5" s="204"/>
      <c r="I5" s="204"/>
      <c r="J5" s="204"/>
      <c r="K5" s="204"/>
      <c r="L5" s="204"/>
      <c r="M5" s="204"/>
      <c r="N5" s="204"/>
      <c r="V5" s="205"/>
      <c r="W5" s="205"/>
      <c r="X5" s="205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</row>
    <row r="6" spans="2:54" ht="11.25" customHeight="1" x14ac:dyDescent="0.1">
      <c r="G6" s="204"/>
      <c r="H6" s="204"/>
      <c r="I6" s="204"/>
      <c r="J6" s="204"/>
      <c r="K6" s="204"/>
      <c r="L6" s="204"/>
      <c r="M6" s="204"/>
      <c r="N6" s="204"/>
      <c r="V6" s="205"/>
      <c r="W6" s="205"/>
      <c r="X6" s="205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</row>
    <row r="7" spans="2:54" ht="11.25" customHeight="1" x14ac:dyDescent="0.1">
      <c r="V7" s="205"/>
      <c r="W7" s="205"/>
      <c r="X7" s="205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</row>
    <row r="8" spans="2:54" ht="11.25" customHeight="1" x14ac:dyDescent="0.1">
      <c r="P8" s="205"/>
      <c r="Q8" s="205"/>
      <c r="R8" s="205"/>
      <c r="S8" s="205"/>
      <c r="T8" s="205"/>
      <c r="U8" s="205"/>
    </row>
    <row r="10" spans="2:54" ht="11.25" customHeight="1" thickBot="1" x14ac:dyDescent="0.15">
      <c r="W10" s="209"/>
      <c r="X10" s="209"/>
      <c r="AX10" s="143"/>
    </row>
    <row r="11" spans="2:54" ht="11.25" customHeight="1" x14ac:dyDescent="0.1">
      <c r="W11" s="209"/>
      <c r="X11" s="209"/>
      <c r="AH11" s="157"/>
      <c r="AI11" s="210" t="s">
        <v>120</v>
      </c>
      <c r="AJ11" s="210"/>
      <c r="AK11" s="210"/>
      <c r="AL11" s="210"/>
      <c r="AM11" s="210"/>
      <c r="AN11" s="210"/>
      <c r="AO11" s="210"/>
      <c r="AP11" s="210"/>
      <c r="AQ11" s="155"/>
      <c r="AX11" s="143"/>
    </row>
    <row r="12" spans="2:54" ht="11.25" customHeight="1" x14ac:dyDescent="0.1">
      <c r="H12" s="123"/>
      <c r="I12" s="123"/>
      <c r="J12" s="123"/>
      <c r="K12" s="123"/>
      <c r="L12" s="123"/>
      <c r="M12" s="123"/>
      <c r="T12" s="143"/>
      <c r="W12" s="209"/>
      <c r="X12" s="209"/>
      <c r="AH12" s="154"/>
      <c r="AI12" s="211"/>
      <c r="AJ12" s="211"/>
      <c r="AK12" s="211"/>
      <c r="AL12" s="211"/>
      <c r="AM12" s="211"/>
      <c r="AN12" s="211"/>
      <c r="AO12" s="211"/>
      <c r="AP12" s="211"/>
      <c r="AQ12" s="153"/>
      <c r="AX12" s="143"/>
    </row>
    <row r="13" spans="2:54" ht="11.25" customHeight="1" x14ac:dyDescent="0.1"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Q13" s="212" t="s">
        <v>119</v>
      </c>
      <c r="R13" s="212"/>
      <c r="S13" s="212"/>
      <c r="T13" s="143"/>
      <c r="W13" s="209"/>
      <c r="X13" s="209"/>
      <c r="AH13" s="154"/>
      <c r="AJ13" s="213" t="s">
        <v>118</v>
      </c>
      <c r="AK13" s="213"/>
      <c r="AL13" s="213"/>
      <c r="AM13" s="213"/>
      <c r="AQ13" s="153"/>
      <c r="AX13" s="143"/>
    </row>
    <row r="14" spans="2:54" ht="11.25" customHeight="1" thickBot="1" x14ac:dyDescent="0.15"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Q14" s="212"/>
      <c r="R14" s="212"/>
      <c r="S14" s="212"/>
      <c r="T14" s="143"/>
      <c r="AH14" s="151"/>
      <c r="AI14" s="150"/>
      <c r="AJ14" s="214"/>
      <c r="AK14" s="214"/>
      <c r="AL14" s="214"/>
      <c r="AM14" s="214"/>
      <c r="AN14" s="150"/>
      <c r="AO14" s="150"/>
      <c r="AP14" s="150"/>
      <c r="AQ14" s="149"/>
      <c r="AX14" s="143"/>
    </row>
    <row r="15" spans="2:54" ht="11.25" customHeight="1" x14ac:dyDescent="0.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Q15" s="212"/>
      <c r="R15" s="212"/>
      <c r="S15" s="212"/>
      <c r="T15" s="143"/>
      <c r="AX15" s="143"/>
    </row>
    <row r="16" spans="2:54" ht="11.25" customHeight="1" x14ac:dyDescent="0.1">
      <c r="B16" s="123"/>
      <c r="C16" s="206" t="s">
        <v>117</v>
      </c>
      <c r="D16" s="206"/>
      <c r="E16" s="206"/>
      <c r="F16" s="123"/>
      <c r="G16" s="123"/>
      <c r="H16" s="123"/>
      <c r="I16" s="123"/>
      <c r="J16" s="123"/>
      <c r="K16" s="123"/>
      <c r="L16" s="123"/>
      <c r="M16" s="123"/>
      <c r="Q16" s="212"/>
      <c r="R16" s="212"/>
      <c r="S16" s="212"/>
      <c r="T16" s="143"/>
      <c r="AX16" s="143"/>
    </row>
    <row r="17" spans="2:62" ht="11.25" customHeight="1" thickBot="1" x14ac:dyDescent="0.15">
      <c r="B17" s="123"/>
      <c r="C17" s="206"/>
      <c r="D17" s="206"/>
      <c r="E17" s="206"/>
      <c r="F17" s="123"/>
      <c r="G17" s="123"/>
      <c r="H17" s="123"/>
      <c r="I17" s="123"/>
      <c r="J17" s="123"/>
      <c r="K17" s="123"/>
      <c r="L17" s="123"/>
      <c r="M17" s="123"/>
      <c r="Q17" s="212"/>
      <c r="R17" s="212"/>
      <c r="S17" s="212"/>
      <c r="T17" s="143"/>
      <c r="AD17" s="147" t="s">
        <v>115</v>
      </c>
      <c r="AX17" s="143"/>
    </row>
    <row r="18" spans="2:62" ht="11.25" customHeight="1" x14ac:dyDescent="0.1">
      <c r="B18" s="123"/>
      <c r="C18" s="206"/>
      <c r="D18" s="206"/>
      <c r="E18" s="206"/>
      <c r="F18" s="123"/>
      <c r="G18" s="123"/>
      <c r="H18" s="123"/>
      <c r="I18" s="123"/>
      <c r="J18" s="123"/>
      <c r="K18" s="123"/>
      <c r="L18" s="123"/>
      <c r="M18" s="123"/>
      <c r="N18" s="207" t="s">
        <v>116</v>
      </c>
      <c r="O18" s="207"/>
      <c r="P18" s="207"/>
      <c r="Q18" s="212"/>
      <c r="R18" s="212"/>
      <c r="S18" s="212"/>
      <c r="T18" s="143"/>
      <c r="AD18" s="157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5"/>
      <c r="AX18" s="143"/>
    </row>
    <row r="19" spans="2:62" ht="11.25" customHeight="1" x14ac:dyDescent="0.1">
      <c r="B19" s="123"/>
      <c r="C19" s="206"/>
      <c r="D19" s="206"/>
      <c r="E19" s="206"/>
      <c r="F19" s="208"/>
      <c r="G19" s="208"/>
      <c r="H19" s="208"/>
      <c r="I19" s="208"/>
      <c r="J19" s="208"/>
      <c r="K19" s="208"/>
      <c r="L19" s="123"/>
      <c r="M19" s="123"/>
      <c r="N19" s="207"/>
      <c r="O19" s="207"/>
      <c r="P19" s="207"/>
      <c r="Q19" s="212"/>
      <c r="R19" s="212"/>
      <c r="S19" s="212"/>
      <c r="U19" s="152"/>
      <c r="AD19" s="154"/>
      <c r="AV19" s="153"/>
      <c r="AX19" s="143"/>
    </row>
    <row r="20" spans="2:62" ht="11.25" customHeight="1" x14ac:dyDescent="0.1">
      <c r="B20" s="123"/>
      <c r="C20" s="206"/>
      <c r="D20" s="206"/>
      <c r="E20" s="206"/>
      <c r="F20" s="208"/>
      <c r="G20" s="208"/>
      <c r="H20" s="208"/>
      <c r="I20" s="208"/>
      <c r="J20" s="208"/>
      <c r="K20" s="208"/>
      <c r="L20" s="123"/>
      <c r="M20" s="123"/>
      <c r="N20" s="207"/>
      <c r="O20" s="207"/>
      <c r="P20" s="207"/>
      <c r="Q20" s="212"/>
      <c r="R20" s="212"/>
      <c r="S20" s="212"/>
      <c r="U20" s="152"/>
      <c r="AD20" s="154"/>
      <c r="AV20" s="153"/>
      <c r="AX20" s="143"/>
    </row>
    <row r="21" spans="2:62" ht="11.25" customHeight="1" thickBot="1" x14ac:dyDescent="0.15">
      <c r="B21" s="123"/>
      <c r="C21" s="206"/>
      <c r="D21" s="206"/>
      <c r="E21" s="206"/>
      <c r="F21" s="208"/>
      <c r="G21" s="208"/>
      <c r="H21" s="208"/>
      <c r="I21" s="208"/>
      <c r="J21" s="208"/>
      <c r="K21" s="208"/>
      <c r="L21" s="123"/>
      <c r="M21" s="123"/>
      <c r="N21" s="207"/>
      <c r="O21" s="207"/>
      <c r="P21" s="207"/>
      <c r="Q21" s="212"/>
      <c r="R21" s="212"/>
      <c r="S21" s="212"/>
      <c r="U21" s="152"/>
      <c r="AB21" s="150"/>
      <c r="AC21" s="149"/>
      <c r="AD21" s="154"/>
      <c r="AV21" s="153"/>
      <c r="AX21" s="143"/>
    </row>
    <row r="22" spans="2:62" ht="11.25" customHeight="1" x14ac:dyDescent="0.1">
      <c r="B22" s="123"/>
      <c r="C22" s="206"/>
      <c r="D22" s="206"/>
      <c r="E22" s="206"/>
      <c r="F22" s="208"/>
      <c r="G22" s="208"/>
      <c r="H22" s="208"/>
      <c r="I22" s="208"/>
      <c r="J22" s="208"/>
      <c r="K22" s="208"/>
      <c r="L22" s="123"/>
      <c r="M22" s="123"/>
      <c r="Q22" s="212"/>
      <c r="R22" s="212"/>
      <c r="S22" s="212"/>
      <c r="U22" s="152"/>
      <c r="AB22" s="154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V22" s="153"/>
      <c r="AX22" s="143"/>
    </row>
    <row r="23" spans="2:62" ht="11.25" customHeight="1" x14ac:dyDescent="0.1">
      <c r="B23" s="123"/>
      <c r="C23" s="206"/>
      <c r="D23" s="206"/>
      <c r="E23" s="206"/>
      <c r="F23" s="123"/>
      <c r="G23" s="123"/>
      <c r="H23" s="123"/>
      <c r="I23" s="123"/>
      <c r="J23" s="123"/>
      <c r="K23" s="123"/>
      <c r="L23" s="123"/>
      <c r="M23" s="123"/>
      <c r="Q23" s="212"/>
      <c r="R23" s="212"/>
      <c r="S23" s="212"/>
      <c r="U23" s="152"/>
      <c r="AB23" s="154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V23" s="153"/>
      <c r="AX23" s="143"/>
    </row>
    <row r="24" spans="2:62" ht="11.25" customHeight="1" x14ac:dyDescent="0.1">
      <c r="B24" s="123"/>
      <c r="C24" s="206"/>
      <c r="D24" s="206"/>
      <c r="E24" s="206"/>
      <c r="F24" s="123"/>
      <c r="G24" s="123"/>
      <c r="H24" s="123"/>
      <c r="I24" s="123"/>
      <c r="J24" s="123"/>
      <c r="K24" s="123"/>
      <c r="L24" s="123"/>
      <c r="M24" s="123"/>
      <c r="Q24" s="212"/>
      <c r="R24" s="212"/>
      <c r="S24" s="212"/>
      <c r="U24" s="152"/>
      <c r="AB24" s="154"/>
      <c r="AV24" s="153"/>
      <c r="AX24" s="143"/>
    </row>
    <row r="25" spans="2:62" ht="11.25" customHeight="1" x14ac:dyDescent="0.1">
      <c r="B25" s="123"/>
      <c r="C25" s="206"/>
      <c r="D25" s="206"/>
      <c r="E25" s="206"/>
      <c r="F25" s="123"/>
      <c r="G25" s="123"/>
      <c r="H25" s="123"/>
      <c r="I25" s="123"/>
      <c r="J25" s="123"/>
      <c r="K25" s="123"/>
      <c r="L25" s="123"/>
      <c r="M25" s="123"/>
      <c r="Q25" s="212"/>
      <c r="R25" s="212"/>
      <c r="S25" s="212"/>
      <c r="U25" s="152"/>
      <c r="AB25" s="154"/>
      <c r="AV25" s="153"/>
      <c r="AX25" s="143"/>
    </row>
    <row r="26" spans="2:62" ht="11.25" customHeight="1" x14ac:dyDescent="0.1">
      <c r="B26" s="123"/>
      <c r="C26" s="206"/>
      <c r="D26" s="206"/>
      <c r="E26" s="206"/>
      <c r="F26" s="123"/>
      <c r="G26" s="123"/>
      <c r="H26" s="123"/>
      <c r="I26" s="123"/>
      <c r="J26" s="123"/>
      <c r="K26" s="123"/>
      <c r="L26" s="123"/>
      <c r="M26" s="123"/>
      <c r="Q26" s="212"/>
      <c r="R26" s="212"/>
      <c r="S26" s="212"/>
      <c r="U26" s="152"/>
      <c r="AB26" s="154"/>
      <c r="AV26" s="153"/>
      <c r="AX26" s="143"/>
    </row>
    <row r="27" spans="2:62" ht="11.25" customHeight="1" thickBot="1" x14ac:dyDescent="0.15">
      <c r="B27" s="123"/>
      <c r="C27" s="206"/>
      <c r="D27" s="206"/>
      <c r="E27" s="206"/>
      <c r="F27" s="123"/>
      <c r="G27" s="123"/>
      <c r="H27" s="123"/>
      <c r="I27" s="123"/>
      <c r="J27" s="123"/>
      <c r="K27" s="123"/>
      <c r="L27" s="123"/>
      <c r="M27" s="123"/>
      <c r="Q27" s="212"/>
      <c r="R27" s="212"/>
      <c r="S27" s="212"/>
      <c r="U27" s="152"/>
      <c r="AB27" s="151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49"/>
      <c r="AX27" s="143"/>
      <c r="BF27" s="142"/>
      <c r="BG27" s="142"/>
      <c r="BH27" s="142"/>
      <c r="BI27" s="142"/>
    </row>
    <row r="28" spans="2:62" ht="11.25" customHeight="1" thickBot="1" x14ac:dyDescent="0.15">
      <c r="B28" s="123"/>
      <c r="C28" s="206"/>
      <c r="D28" s="206"/>
      <c r="E28" s="206"/>
      <c r="F28" s="123"/>
      <c r="G28" s="123"/>
      <c r="H28" s="123"/>
      <c r="I28" s="123"/>
      <c r="J28" s="123"/>
      <c r="K28" s="123"/>
      <c r="L28" s="123"/>
      <c r="M28" s="123"/>
      <c r="Q28" s="212"/>
      <c r="R28" s="212"/>
      <c r="S28" s="212"/>
      <c r="U28" s="148"/>
      <c r="V28" s="120"/>
      <c r="W28" s="120"/>
      <c r="AA28" s="120"/>
      <c r="AB28" s="120"/>
      <c r="AC28" s="147" t="s">
        <v>115</v>
      </c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46"/>
      <c r="AY28" s="215" t="s">
        <v>114</v>
      </c>
      <c r="AZ28" s="216"/>
      <c r="BA28" s="216"/>
      <c r="BB28" s="216"/>
      <c r="BC28" s="216"/>
      <c r="BF28" s="215" t="s">
        <v>113</v>
      </c>
      <c r="BG28" s="216"/>
      <c r="BH28" s="216"/>
      <c r="BI28" s="216"/>
      <c r="BJ28" s="216"/>
    </row>
    <row r="29" spans="2:62" ht="11.25" customHeight="1" thickBot="1" x14ac:dyDescent="0.15">
      <c r="B29" s="123"/>
      <c r="C29" s="206"/>
      <c r="D29" s="206"/>
      <c r="E29" s="206"/>
      <c r="F29" s="123"/>
      <c r="G29" s="123"/>
      <c r="H29" s="123"/>
      <c r="I29" s="123"/>
      <c r="J29" s="123"/>
      <c r="K29" s="123"/>
      <c r="L29" s="123"/>
      <c r="M29" s="123"/>
      <c r="U29" s="123"/>
      <c r="V29" s="123"/>
      <c r="W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X29" s="143"/>
      <c r="AY29" s="215"/>
      <c r="AZ29" s="216"/>
      <c r="BA29" s="216"/>
      <c r="BB29" s="216"/>
      <c r="BC29" s="216"/>
      <c r="BF29" s="215"/>
      <c r="BG29" s="216"/>
      <c r="BH29" s="216"/>
      <c r="BI29" s="216"/>
      <c r="BJ29" s="216"/>
    </row>
    <row r="30" spans="2:62" ht="11.25" customHeight="1" x14ac:dyDescent="0.1">
      <c r="B30" s="123"/>
      <c r="C30" s="206"/>
      <c r="D30" s="206"/>
      <c r="E30" s="206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Z30" s="144"/>
      <c r="AA30" s="145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219" t="s">
        <v>112</v>
      </c>
      <c r="AP30" s="220"/>
      <c r="AQ30" s="220"/>
      <c r="AR30" s="220"/>
      <c r="AS30" s="220"/>
      <c r="AT30" s="221"/>
      <c r="AX30" s="143"/>
      <c r="AY30" s="215"/>
      <c r="AZ30" s="216"/>
      <c r="BA30" s="216"/>
      <c r="BB30" s="216"/>
      <c r="BC30" s="216"/>
      <c r="BF30" s="215"/>
      <c r="BG30" s="216"/>
      <c r="BH30" s="216"/>
      <c r="BI30" s="216"/>
      <c r="BJ30" s="216"/>
    </row>
    <row r="31" spans="2:62" ht="11.25" customHeight="1" x14ac:dyDescent="0.1"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222"/>
      <c r="AP31" s="223"/>
      <c r="AQ31" s="223"/>
      <c r="AR31" s="223"/>
      <c r="AS31" s="223"/>
      <c r="AT31" s="224"/>
      <c r="AX31" s="143"/>
      <c r="AY31" s="215"/>
      <c r="AZ31" s="216"/>
      <c r="BA31" s="216"/>
      <c r="BB31" s="216"/>
      <c r="BC31" s="216"/>
      <c r="BF31" s="215"/>
      <c r="BG31" s="216"/>
      <c r="BH31" s="216"/>
      <c r="BI31" s="216"/>
      <c r="BJ31" s="216"/>
    </row>
    <row r="32" spans="2:62" ht="11.25" customHeight="1" thickBot="1" x14ac:dyDescent="0.15"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AO32" s="225"/>
      <c r="AP32" s="226"/>
      <c r="AQ32" s="226"/>
      <c r="AR32" s="226"/>
      <c r="AS32" s="226"/>
      <c r="AT32" s="227"/>
      <c r="AX32" s="143"/>
      <c r="AY32" s="215"/>
      <c r="AZ32" s="216"/>
      <c r="BA32" s="216"/>
      <c r="BB32" s="216"/>
      <c r="BC32" s="216"/>
      <c r="BF32" s="215"/>
      <c r="BG32" s="216"/>
      <c r="BH32" s="216"/>
      <c r="BI32" s="216"/>
      <c r="BJ32" s="216"/>
    </row>
    <row r="33" spans="2:62" ht="11.25" customHeight="1" x14ac:dyDescent="0.1"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AX33" s="142"/>
      <c r="AY33" s="215"/>
      <c r="AZ33" s="216"/>
      <c r="BA33" s="216"/>
      <c r="BB33" s="216"/>
      <c r="BC33" s="216"/>
      <c r="BF33" s="215"/>
      <c r="BG33" s="216"/>
      <c r="BH33" s="216"/>
      <c r="BI33" s="216"/>
      <c r="BJ33" s="216"/>
    </row>
    <row r="34" spans="2:62" ht="11.25" customHeight="1" x14ac:dyDescent="0.1"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X34" s="142"/>
      <c r="AY34" s="215"/>
      <c r="AZ34" s="216"/>
      <c r="BA34" s="216"/>
      <c r="BB34" s="216"/>
      <c r="BC34" s="216"/>
      <c r="BF34" s="215"/>
      <c r="BG34" s="216"/>
      <c r="BH34" s="216"/>
      <c r="BI34" s="216"/>
      <c r="BJ34" s="216"/>
    </row>
    <row r="35" spans="2:62" ht="11.25" customHeight="1" x14ac:dyDescent="0.1"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93" t="s">
        <v>110</v>
      </c>
      <c r="P35" s="123"/>
      <c r="Q35" s="123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X35" s="121"/>
      <c r="AY35" s="215"/>
      <c r="AZ35" s="216"/>
      <c r="BA35" s="216"/>
      <c r="BB35" s="216"/>
      <c r="BC35" s="216"/>
      <c r="BF35" s="215"/>
      <c r="BG35" s="216"/>
      <c r="BH35" s="216"/>
      <c r="BI35" s="216"/>
      <c r="BJ35" s="216"/>
    </row>
    <row r="36" spans="2:62" ht="11.25" customHeight="1" x14ac:dyDescent="0.1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94"/>
      <c r="P36" s="123"/>
      <c r="Q36" s="123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X36" s="121"/>
      <c r="AY36" s="215"/>
      <c r="AZ36" s="216"/>
      <c r="BA36" s="216"/>
      <c r="BB36" s="216"/>
      <c r="BC36" s="216"/>
      <c r="BF36" s="215"/>
      <c r="BG36" s="216"/>
      <c r="BH36" s="216"/>
      <c r="BI36" s="216"/>
      <c r="BJ36" s="216"/>
    </row>
    <row r="37" spans="2:62" ht="11.25" customHeight="1" x14ac:dyDescent="0.1"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94"/>
      <c r="P37" s="123"/>
      <c r="Q37" s="123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X37" s="121"/>
      <c r="AY37" s="215"/>
      <c r="AZ37" s="216"/>
      <c r="BA37" s="216"/>
      <c r="BB37" s="216"/>
      <c r="BC37" s="216"/>
      <c r="BF37" s="215"/>
      <c r="BG37" s="216"/>
      <c r="BH37" s="216"/>
      <c r="BI37" s="216"/>
      <c r="BJ37" s="216"/>
    </row>
    <row r="38" spans="2:62" ht="11.25" customHeight="1" x14ac:dyDescent="0.1"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94"/>
      <c r="P38" s="123"/>
      <c r="Q38" s="123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X38" s="121"/>
      <c r="AY38" s="215"/>
      <c r="AZ38" s="216"/>
      <c r="BA38" s="216"/>
      <c r="BB38" s="216"/>
      <c r="BC38" s="216"/>
      <c r="BF38" s="215"/>
      <c r="BG38" s="216"/>
      <c r="BH38" s="216"/>
      <c r="BI38" s="216"/>
      <c r="BJ38" s="216"/>
    </row>
    <row r="39" spans="2:62" ht="11.25" customHeight="1" x14ac:dyDescent="0.1"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94"/>
      <c r="P39" s="123"/>
      <c r="Q39" s="123"/>
      <c r="R39" s="122"/>
      <c r="S39" s="122"/>
      <c r="T39" s="122"/>
      <c r="U39" s="122"/>
      <c r="V39" s="122"/>
      <c r="W39" s="141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39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39"/>
      <c r="AU39" s="122"/>
      <c r="AX39" s="121"/>
      <c r="AY39" s="215"/>
      <c r="AZ39" s="216"/>
      <c r="BA39" s="216"/>
      <c r="BB39" s="216"/>
      <c r="BC39" s="216"/>
      <c r="BF39" s="215"/>
      <c r="BG39" s="216"/>
      <c r="BH39" s="216"/>
      <c r="BI39" s="216"/>
      <c r="BJ39" s="216"/>
    </row>
    <row r="40" spans="2:62" ht="11.25" customHeight="1" x14ac:dyDescent="0.1"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94"/>
      <c r="P40" s="123"/>
      <c r="Q40" s="123"/>
      <c r="R40" s="122"/>
      <c r="S40" s="122"/>
      <c r="T40" s="122"/>
      <c r="U40" s="122"/>
      <c r="V40" s="122"/>
      <c r="W40" s="128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7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7"/>
      <c r="AU40" s="122"/>
      <c r="AX40" s="121"/>
      <c r="AY40" s="215"/>
      <c r="AZ40" s="216"/>
      <c r="BA40" s="216"/>
      <c r="BB40" s="216"/>
      <c r="BC40" s="216"/>
      <c r="BF40" s="215"/>
      <c r="BG40" s="216"/>
      <c r="BH40" s="216"/>
      <c r="BI40" s="216"/>
      <c r="BJ40" s="216"/>
    </row>
    <row r="41" spans="2:62" ht="11.25" customHeight="1" x14ac:dyDescent="0.1"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94"/>
      <c r="P41" s="123"/>
      <c r="Q41" s="123"/>
      <c r="R41" s="122"/>
      <c r="S41" s="122"/>
      <c r="T41" s="122"/>
      <c r="U41" s="122"/>
      <c r="V41" s="122"/>
      <c r="W41" s="141"/>
      <c r="X41" s="140"/>
      <c r="Y41" s="140"/>
      <c r="Z41" s="139"/>
      <c r="AA41" s="122"/>
      <c r="AB41" s="122"/>
      <c r="AC41" s="122"/>
      <c r="AD41" s="122"/>
      <c r="AE41" s="122"/>
      <c r="AF41" s="122"/>
      <c r="AG41" s="122"/>
      <c r="AH41" s="127"/>
      <c r="AI41" s="122"/>
      <c r="AJ41" s="122"/>
      <c r="AK41" s="122"/>
      <c r="AL41" s="122"/>
      <c r="AM41" s="122"/>
      <c r="AN41" s="122"/>
      <c r="AO41" s="122"/>
      <c r="AP41" s="122"/>
      <c r="AQ41" s="141"/>
      <c r="AR41" s="140"/>
      <c r="AS41" s="140"/>
      <c r="AT41" s="139"/>
      <c r="AU41" s="122"/>
      <c r="AX41" s="121"/>
      <c r="AY41" s="215"/>
      <c r="AZ41" s="216"/>
      <c r="BA41" s="216"/>
      <c r="BB41" s="216"/>
      <c r="BC41" s="216"/>
      <c r="BF41" s="215"/>
      <c r="BG41" s="216"/>
      <c r="BH41" s="216"/>
      <c r="BI41" s="216"/>
      <c r="BJ41" s="216"/>
    </row>
    <row r="42" spans="2:62" ht="11.25" customHeight="1" x14ac:dyDescent="0.1"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94"/>
      <c r="P42" s="123"/>
      <c r="Q42" s="123"/>
      <c r="R42" s="122"/>
      <c r="S42" s="122"/>
      <c r="T42" s="122"/>
      <c r="U42" s="122"/>
      <c r="V42" s="122"/>
      <c r="W42" s="128"/>
      <c r="X42" s="122"/>
      <c r="Y42" s="122"/>
      <c r="Z42" s="127"/>
      <c r="AA42" s="122"/>
      <c r="AB42" s="122"/>
      <c r="AC42" s="122"/>
      <c r="AD42" s="122"/>
      <c r="AE42" s="122"/>
      <c r="AF42" s="122"/>
      <c r="AG42" s="122"/>
      <c r="AH42" s="127"/>
      <c r="AI42" s="122"/>
      <c r="AJ42" s="122"/>
      <c r="AK42" s="122"/>
      <c r="AL42" s="122"/>
      <c r="AM42" s="122"/>
      <c r="AN42" s="122"/>
      <c r="AO42" s="122"/>
      <c r="AP42" s="122"/>
      <c r="AQ42" s="128"/>
      <c r="AR42" s="122"/>
      <c r="AS42" s="122"/>
      <c r="AT42" s="127"/>
      <c r="AU42" s="122"/>
      <c r="AX42" s="121"/>
      <c r="AY42" s="215"/>
      <c r="AZ42" s="216"/>
      <c r="BA42" s="216"/>
      <c r="BB42" s="216"/>
      <c r="BC42" s="216"/>
      <c r="BF42" s="215"/>
      <c r="BG42" s="216"/>
      <c r="BH42" s="216"/>
      <c r="BI42" s="216"/>
      <c r="BJ42" s="216"/>
    </row>
    <row r="43" spans="2:62" ht="11.25" customHeight="1" thickBot="1" x14ac:dyDescent="0.15"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94"/>
      <c r="P43" s="123"/>
      <c r="Q43" s="123"/>
      <c r="R43" s="122"/>
      <c r="S43" s="122"/>
      <c r="T43" s="122"/>
      <c r="U43" s="122"/>
      <c r="V43" s="122"/>
      <c r="W43" s="138"/>
      <c r="X43" s="122"/>
      <c r="Y43" s="122"/>
      <c r="Z43" s="127"/>
      <c r="AA43" s="122"/>
      <c r="AB43" s="122"/>
      <c r="AC43" s="122"/>
      <c r="AD43" s="122"/>
      <c r="AE43" s="122"/>
      <c r="AF43" s="122"/>
      <c r="AG43" s="122"/>
      <c r="AH43" s="127"/>
      <c r="AI43" s="122"/>
      <c r="AJ43" s="122"/>
      <c r="AK43" s="122"/>
      <c r="AL43" s="122"/>
      <c r="AM43" s="122"/>
      <c r="AN43" s="122"/>
      <c r="AO43" s="122"/>
      <c r="AP43" s="122"/>
      <c r="AQ43" s="128"/>
      <c r="AR43" s="122"/>
      <c r="AS43" s="122"/>
      <c r="AT43" s="138"/>
      <c r="AU43" s="122"/>
      <c r="AX43" s="121"/>
      <c r="AY43" s="215"/>
      <c r="AZ43" s="216"/>
      <c r="BA43" s="216"/>
      <c r="BB43" s="216"/>
      <c r="BC43" s="216"/>
      <c r="BF43" s="215"/>
      <c r="BG43" s="216"/>
      <c r="BH43" s="216"/>
      <c r="BI43" s="216"/>
      <c r="BJ43" s="216"/>
    </row>
    <row r="44" spans="2:62" ht="11.25" customHeight="1" thickTop="1" x14ac:dyDescent="0.1"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94"/>
      <c r="P44" s="123"/>
      <c r="Q44" s="123"/>
      <c r="R44" s="122"/>
      <c r="S44" s="122"/>
      <c r="T44" s="122"/>
      <c r="U44" s="122"/>
      <c r="V44" s="137"/>
      <c r="W44" s="132"/>
      <c r="X44" s="122"/>
      <c r="Y44" s="122"/>
      <c r="Z44" s="127"/>
      <c r="AA44" s="122"/>
      <c r="AB44" s="122"/>
      <c r="AC44" s="122"/>
      <c r="AD44" s="122"/>
      <c r="AE44" s="122"/>
      <c r="AF44" s="122"/>
      <c r="AG44" s="122"/>
      <c r="AH44" s="127"/>
      <c r="AI44" s="122"/>
      <c r="AJ44" s="122"/>
      <c r="AK44" s="122"/>
      <c r="AL44" s="122"/>
      <c r="AM44" s="122"/>
      <c r="AN44" s="122"/>
      <c r="AO44" s="122"/>
      <c r="AP44" s="122"/>
      <c r="AQ44" s="128"/>
      <c r="AR44" s="122"/>
      <c r="AS44" s="122"/>
      <c r="AT44" s="132"/>
      <c r="AU44" s="136"/>
      <c r="AX44" s="130"/>
      <c r="AY44" s="215"/>
      <c r="AZ44" s="216"/>
      <c r="BA44" s="216"/>
      <c r="BB44" s="216"/>
      <c r="BC44" s="216"/>
      <c r="BF44" s="215"/>
      <c r="BG44" s="216"/>
      <c r="BH44" s="216"/>
      <c r="BI44" s="216"/>
      <c r="BJ44" s="216"/>
    </row>
    <row r="45" spans="2:62" ht="11.25" customHeight="1" x14ac:dyDescent="0.1"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94"/>
      <c r="P45" s="123"/>
      <c r="Q45" s="123"/>
      <c r="R45" s="122"/>
      <c r="S45" s="122"/>
      <c r="T45" s="122"/>
      <c r="U45" s="122"/>
      <c r="V45" s="135"/>
      <c r="W45" s="132"/>
      <c r="X45" s="122"/>
      <c r="Y45" s="122"/>
      <c r="Z45" s="127"/>
      <c r="AA45" s="122"/>
      <c r="AB45" s="122"/>
      <c r="AC45" s="122"/>
      <c r="AD45" s="122"/>
      <c r="AE45" s="122"/>
      <c r="AF45" s="122"/>
      <c r="AG45" s="122"/>
      <c r="AH45" s="127"/>
      <c r="AI45" s="122"/>
      <c r="AJ45" s="122"/>
      <c r="AK45" s="122"/>
      <c r="AL45" s="122"/>
      <c r="AM45" s="122"/>
      <c r="AN45" s="122"/>
      <c r="AO45" s="122"/>
      <c r="AP45" s="122"/>
      <c r="AQ45" s="128"/>
      <c r="AR45" s="122"/>
      <c r="AS45" s="122"/>
      <c r="AT45" s="132"/>
      <c r="AU45" s="134"/>
      <c r="AX45" s="130"/>
      <c r="AY45" s="215"/>
      <c r="AZ45" s="216"/>
      <c r="BA45" s="216"/>
      <c r="BB45" s="216"/>
      <c r="BC45" s="216"/>
      <c r="BF45" s="215"/>
      <c r="BG45" s="216"/>
      <c r="BH45" s="216"/>
      <c r="BI45" s="216"/>
      <c r="BJ45" s="216"/>
    </row>
    <row r="46" spans="2:62" ht="11.25" customHeight="1" thickBot="1" x14ac:dyDescent="0.15"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2"/>
      <c r="S46" s="122"/>
      <c r="T46" s="122"/>
      <c r="U46" s="122"/>
      <c r="V46" s="133"/>
      <c r="W46" s="132"/>
      <c r="X46" s="122"/>
      <c r="Y46" s="122"/>
      <c r="Z46" s="127"/>
      <c r="AA46" s="122"/>
      <c r="AB46" s="122"/>
      <c r="AC46" s="122"/>
      <c r="AD46" s="122"/>
      <c r="AE46" s="122"/>
      <c r="AF46" s="122"/>
      <c r="AG46" s="122"/>
      <c r="AH46" s="127"/>
      <c r="AI46" s="122"/>
      <c r="AJ46" s="122"/>
      <c r="AK46" s="122"/>
      <c r="AL46" s="122"/>
      <c r="AM46" s="122"/>
      <c r="AN46" s="122"/>
      <c r="AO46" s="122"/>
      <c r="AP46" s="122"/>
      <c r="AQ46" s="128"/>
      <c r="AR46" s="122"/>
      <c r="AS46" s="122"/>
      <c r="AT46" s="132"/>
      <c r="AU46" s="131"/>
      <c r="AX46" s="130"/>
      <c r="AY46" s="215"/>
      <c r="AZ46" s="216"/>
      <c r="BA46" s="216"/>
      <c r="BB46" s="216"/>
      <c r="BC46" s="216"/>
      <c r="BF46" s="215"/>
      <c r="BG46" s="216"/>
      <c r="BH46" s="216"/>
      <c r="BI46" s="216"/>
      <c r="BJ46" s="216"/>
    </row>
    <row r="47" spans="2:62" ht="11.25" customHeight="1" thickTop="1" x14ac:dyDescent="0.1"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2"/>
      <c r="S47" s="122"/>
      <c r="T47" s="122"/>
      <c r="U47" s="122"/>
      <c r="V47" s="122"/>
      <c r="W47" s="129"/>
      <c r="X47" s="122"/>
      <c r="Y47" s="122"/>
      <c r="Z47" s="127"/>
      <c r="AA47" s="122"/>
      <c r="AB47" s="122"/>
      <c r="AC47" s="122"/>
      <c r="AD47" s="122"/>
      <c r="AE47" s="122"/>
      <c r="AF47" s="122"/>
      <c r="AG47" s="122"/>
      <c r="AH47" s="127"/>
      <c r="AI47" s="122"/>
      <c r="AJ47" s="122"/>
      <c r="AK47" s="122"/>
      <c r="AL47" s="122"/>
      <c r="AM47" s="122"/>
      <c r="AN47" s="122"/>
      <c r="AO47" s="122"/>
      <c r="AP47" s="122"/>
      <c r="AQ47" s="128"/>
      <c r="AR47" s="122"/>
      <c r="AS47" s="122"/>
      <c r="AT47" s="129"/>
      <c r="AU47" s="122"/>
      <c r="AX47" s="121"/>
      <c r="AY47" s="215"/>
      <c r="AZ47" s="216"/>
      <c r="BA47" s="216"/>
      <c r="BB47" s="216"/>
      <c r="BC47" s="216"/>
      <c r="BF47" s="215"/>
      <c r="BG47" s="216"/>
      <c r="BH47" s="216"/>
      <c r="BI47" s="216"/>
      <c r="BJ47" s="216"/>
    </row>
    <row r="48" spans="2:62" ht="11.25" customHeight="1" x14ac:dyDescent="0.1"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2"/>
      <c r="S48" s="122"/>
      <c r="T48" s="122"/>
      <c r="U48" s="122"/>
      <c r="V48" s="122"/>
      <c r="W48" s="128"/>
      <c r="X48" s="122"/>
      <c r="Y48" s="122"/>
      <c r="Z48" s="127"/>
      <c r="AA48" s="122"/>
      <c r="AB48" s="122"/>
      <c r="AC48" s="122"/>
      <c r="AD48" s="122"/>
      <c r="AE48" s="122"/>
      <c r="AF48" s="122"/>
      <c r="AG48" s="122"/>
      <c r="AH48" s="127"/>
      <c r="AI48" s="122"/>
      <c r="AJ48" s="122"/>
      <c r="AK48" s="122"/>
      <c r="AL48" s="122"/>
      <c r="AM48" s="122"/>
      <c r="AN48" s="122"/>
      <c r="AO48" s="122"/>
      <c r="AP48" s="122"/>
      <c r="AQ48" s="128"/>
      <c r="AR48" s="122"/>
      <c r="AS48" s="122"/>
      <c r="AT48" s="127"/>
      <c r="AU48" s="122"/>
      <c r="AX48" s="121"/>
      <c r="AY48" s="215"/>
      <c r="AZ48" s="216"/>
      <c r="BA48" s="216"/>
      <c r="BB48" s="216"/>
      <c r="BC48" s="216"/>
      <c r="BF48" s="215"/>
      <c r="BG48" s="216"/>
      <c r="BH48" s="216"/>
      <c r="BI48" s="216"/>
      <c r="BJ48" s="216"/>
    </row>
    <row r="49" spans="2:62" ht="11.25" customHeight="1" x14ac:dyDescent="0.1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2"/>
      <c r="S49" s="122"/>
      <c r="T49" s="122"/>
      <c r="U49" s="122"/>
      <c r="V49" s="122"/>
      <c r="W49" s="126"/>
      <c r="X49" s="125"/>
      <c r="Y49" s="125"/>
      <c r="Z49" s="124"/>
      <c r="AA49" s="122"/>
      <c r="AB49" s="122"/>
      <c r="AC49" s="122"/>
      <c r="AD49" s="122"/>
      <c r="AE49" s="122"/>
      <c r="AF49" s="122"/>
      <c r="AG49" s="122"/>
      <c r="AH49" s="127"/>
      <c r="AI49" s="122"/>
      <c r="AJ49" s="122"/>
      <c r="AK49" s="122"/>
      <c r="AL49" s="122"/>
      <c r="AM49" s="122"/>
      <c r="AN49" s="122"/>
      <c r="AO49" s="122"/>
      <c r="AP49" s="122"/>
      <c r="AQ49" s="126"/>
      <c r="AR49" s="125"/>
      <c r="AS49" s="125"/>
      <c r="AT49" s="124"/>
      <c r="AU49" s="122"/>
      <c r="AX49" s="121"/>
      <c r="AY49" s="215"/>
      <c r="AZ49" s="216"/>
      <c r="BA49" s="216"/>
      <c r="BB49" s="216"/>
      <c r="BC49" s="216"/>
      <c r="BF49" s="215"/>
      <c r="BG49" s="216"/>
      <c r="BH49" s="216"/>
      <c r="BI49" s="216"/>
      <c r="BJ49" s="216"/>
    </row>
    <row r="50" spans="2:62" ht="11.25" customHeight="1" thickBot="1" x14ac:dyDescent="0.15"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2"/>
      <c r="S50" s="122"/>
      <c r="T50" s="122"/>
      <c r="U50" s="122"/>
      <c r="V50" s="122"/>
      <c r="W50" s="128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7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7"/>
      <c r="AU50" s="122"/>
      <c r="AX50" s="121"/>
      <c r="AY50" s="215"/>
      <c r="AZ50" s="216"/>
      <c r="BA50" s="216"/>
      <c r="BB50" s="216"/>
      <c r="BC50" s="216"/>
      <c r="BF50" s="215"/>
      <c r="BG50" s="216"/>
      <c r="BH50" s="216"/>
      <c r="BI50" s="216"/>
      <c r="BJ50" s="216"/>
    </row>
    <row r="51" spans="2:62" ht="11.25" customHeight="1" x14ac:dyDescent="0.1"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2"/>
      <c r="S51" s="195" t="s">
        <v>111</v>
      </c>
      <c r="T51" s="196"/>
      <c r="U51" s="197"/>
      <c r="V51" s="122"/>
      <c r="W51" s="126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4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4"/>
      <c r="AU51" s="122"/>
      <c r="AX51" s="121"/>
      <c r="AY51" s="215"/>
      <c r="AZ51" s="216"/>
      <c r="BA51" s="216"/>
      <c r="BB51" s="216"/>
      <c r="BC51" s="216"/>
      <c r="BF51" s="215"/>
      <c r="BG51" s="216"/>
      <c r="BH51" s="216"/>
      <c r="BI51" s="216"/>
      <c r="BJ51" s="216"/>
    </row>
    <row r="52" spans="2:62" ht="11.25" customHeight="1" x14ac:dyDescent="0.1"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2"/>
      <c r="S52" s="198"/>
      <c r="T52" s="199"/>
      <c r="U52" s="200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X52" s="121"/>
      <c r="AY52" s="215"/>
      <c r="AZ52" s="216"/>
      <c r="BA52" s="216"/>
      <c r="BB52" s="216"/>
      <c r="BC52" s="216"/>
      <c r="BF52" s="215"/>
      <c r="BG52" s="216"/>
      <c r="BH52" s="216"/>
      <c r="BI52" s="216"/>
      <c r="BJ52" s="216"/>
    </row>
    <row r="53" spans="2:62" ht="11.25" customHeight="1" x14ac:dyDescent="0.1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2"/>
      <c r="S53" s="198"/>
      <c r="T53" s="199"/>
      <c r="U53" s="200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X53" s="121"/>
      <c r="AY53" s="215"/>
      <c r="AZ53" s="216"/>
      <c r="BA53" s="216"/>
      <c r="BB53" s="216"/>
      <c r="BC53" s="216"/>
      <c r="BF53" s="215"/>
      <c r="BG53" s="216"/>
      <c r="BH53" s="216"/>
      <c r="BI53" s="216"/>
      <c r="BJ53" s="216"/>
    </row>
    <row r="54" spans="2:62" ht="11.25" customHeight="1" x14ac:dyDescent="0.1"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2"/>
      <c r="S54" s="198"/>
      <c r="T54" s="199"/>
      <c r="U54" s="200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X54" s="121"/>
      <c r="AY54" s="215"/>
      <c r="AZ54" s="216"/>
      <c r="BA54" s="216"/>
      <c r="BB54" s="216"/>
      <c r="BC54" s="216"/>
      <c r="BF54" s="215"/>
      <c r="BG54" s="216"/>
      <c r="BH54" s="216"/>
      <c r="BI54" s="216"/>
      <c r="BJ54" s="216"/>
    </row>
    <row r="55" spans="2:62" ht="11.25" customHeight="1" thickBot="1" x14ac:dyDescent="0.15"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2"/>
      <c r="S55" s="201"/>
      <c r="T55" s="202"/>
      <c r="U55" s="203"/>
      <c r="V55" s="122"/>
      <c r="W55" s="141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39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39"/>
      <c r="AU55" s="122"/>
      <c r="AX55" s="121"/>
      <c r="AY55" s="215"/>
      <c r="AZ55" s="216"/>
      <c r="BA55" s="216"/>
      <c r="BB55" s="216"/>
      <c r="BC55" s="216"/>
      <c r="BF55" s="215"/>
      <c r="BG55" s="216"/>
      <c r="BH55" s="216"/>
      <c r="BI55" s="216"/>
      <c r="BJ55" s="216"/>
    </row>
    <row r="56" spans="2:62" ht="11.25" customHeight="1" x14ac:dyDescent="0.1"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2"/>
      <c r="S56" s="122"/>
      <c r="T56" s="122"/>
      <c r="U56" s="122"/>
      <c r="V56" s="122"/>
      <c r="W56" s="128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7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7"/>
      <c r="AU56" s="122"/>
      <c r="AX56" s="121"/>
      <c r="AY56" s="215"/>
      <c r="AZ56" s="216"/>
      <c r="BA56" s="216"/>
      <c r="BB56" s="216"/>
      <c r="BC56" s="216"/>
      <c r="BF56" s="215"/>
      <c r="BG56" s="216"/>
      <c r="BH56" s="216"/>
      <c r="BI56" s="216"/>
      <c r="BJ56" s="216"/>
    </row>
    <row r="57" spans="2:62" ht="11.25" customHeight="1" x14ac:dyDescent="0.1"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2"/>
      <c r="S57" s="122"/>
      <c r="T57" s="122"/>
      <c r="U57" s="122"/>
      <c r="V57" s="122"/>
      <c r="W57" s="141"/>
      <c r="X57" s="140"/>
      <c r="Y57" s="140"/>
      <c r="Z57" s="139"/>
      <c r="AA57" s="122"/>
      <c r="AB57" s="122"/>
      <c r="AC57" s="122"/>
      <c r="AD57" s="122"/>
      <c r="AE57" s="122"/>
      <c r="AF57" s="122"/>
      <c r="AG57" s="122"/>
      <c r="AH57" s="127"/>
      <c r="AI57" s="122"/>
      <c r="AJ57" s="122"/>
      <c r="AK57" s="122"/>
      <c r="AL57" s="122"/>
      <c r="AM57" s="122"/>
      <c r="AN57" s="122"/>
      <c r="AO57" s="122"/>
      <c r="AP57" s="122"/>
      <c r="AQ57" s="141"/>
      <c r="AR57" s="140"/>
      <c r="AS57" s="140"/>
      <c r="AT57" s="139"/>
      <c r="AU57" s="122"/>
      <c r="AX57" s="121"/>
      <c r="AY57" s="215"/>
      <c r="AZ57" s="216"/>
      <c r="BA57" s="216"/>
      <c r="BB57" s="216"/>
      <c r="BC57" s="216"/>
      <c r="BF57" s="215"/>
      <c r="BG57" s="216"/>
      <c r="BH57" s="216"/>
      <c r="BI57" s="216"/>
      <c r="BJ57" s="216"/>
    </row>
    <row r="58" spans="2:62" ht="11.25" customHeight="1" x14ac:dyDescent="0.1"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2"/>
      <c r="S58" s="122"/>
      <c r="T58" s="122"/>
      <c r="U58" s="122"/>
      <c r="V58" s="122"/>
      <c r="W58" s="128"/>
      <c r="X58" s="122"/>
      <c r="Y58" s="122"/>
      <c r="Z58" s="127"/>
      <c r="AA58" s="122"/>
      <c r="AB58" s="122"/>
      <c r="AC58" s="122"/>
      <c r="AD58" s="122"/>
      <c r="AE58" s="122"/>
      <c r="AF58" s="122"/>
      <c r="AG58" s="122"/>
      <c r="AH58" s="127"/>
      <c r="AI58" s="122"/>
      <c r="AJ58" s="122"/>
      <c r="AK58" s="122"/>
      <c r="AL58" s="122"/>
      <c r="AM58" s="122"/>
      <c r="AN58" s="122"/>
      <c r="AO58" s="122"/>
      <c r="AP58" s="122"/>
      <c r="AQ58" s="128"/>
      <c r="AR58" s="122"/>
      <c r="AS58" s="122"/>
      <c r="AT58" s="127"/>
      <c r="AU58" s="122"/>
      <c r="AX58" s="121"/>
      <c r="AY58" s="215"/>
      <c r="AZ58" s="216"/>
      <c r="BA58" s="216"/>
      <c r="BB58" s="216"/>
      <c r="BC58" s="216"/>
      <c r="BF58" s="215"/>
      <c r="BG58" s="216"/>
      <c r="BH58" s="216"/>
      <c r="BI58" s="216"/>
      <c r="BJ58" s="216"/>
    </row>
    <row r="59" spans="2:62" ht="11.25" customHeight="1" thickBot="1" x14ac:dyDescent="0.15"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93" t="s">
        <v>110</v>
      </c>
      <c r="P59" s="123"/>
      <c r="Q59" s="123"/>
      <c r="R59" s="122"/>
      <c r="S59" s="122"/>
      <c r="T59" s="122"/>
      <c r="U59" s="122"/>
      <c r="V59" s="122"/>
      <c r="W59" s="138"/>
      <c r="X59" s="122"/>
      <c r="Y59" s="122"/>
      <c r="Z59" s="127"/>
      <c r="AA59" s="122"/>
      <c r="AB59" s="122"/>
      <c r="AC59" s="122"/>
      <c r="AD59" s="122"/>
      <c r="AE59" s="122"/>
      <c r="AF59" s="122"/>
      <c r="AG59" s="122"/>
      <c r="AH59" s="127"/>
      <c r="AI59" s="122"/>
      <c r="AJ59" s="122"/>
      <c r="AK59" s="122"/>
      <c r="AL59" s="122"/>
      <c r="AM59" s="122"/>
      <c r="AN59" s="122"/>
      <c r="AO59" s="122"/>
      <c r="AP59" s="122"/>
      <c r="AQ59" s="128"/>
      <c r="AR59" s="122"/>
      <c r="AS59" s="122"/>
      <c r="AT59" s="138"/>
      <c r="AU59" s="122"/>
      <c r="AX59" s="121"/>
      <c r="AY59" s="215"/>
      <c r="AZ59" s="216"/>
      <c r="BA59" s="216"/>
      <c r="BB59" s="216"/>
      <c r="BC59" s="216"/>
      <c r="BF59" s="215"/>
      <c r="BG59" s="216"/>
      <c r="BH59" s="216"/>
      <c r="BI59" s="216"/>
      <c r="BJ59" s="216"/>
    </row>
    <row r="60" spans="2:62" ht="11.25" customHeight="1" thickTop="1" x14ac:dyDescent="0.1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94"/>
      <c r="P60" s="123"/>
      <c r="Q60" s="123"/>
      <c r="R60" s="122"/>
      <c r="S60" s="122"/>
      <c r="T60" s="122"/>
      <c r="U60" s="122"/>
      <c r="V60" s="137"/>
      <c r="W60" s="132"/>
      <c r="X60" s="122"/>
      <c r="Y60" s="122"/>
      <c r="Z60" s="127"/>
      <c r="AA60" s="122"/>
      <c r="AB60" s="122"/>
      <c r="AC60" s="122"/>
      <c r="AD60" s="122"/>
      <c r="AE60" s="122"/>
      <c r="AF60" s="122"/>
      <c r="AG60" s="122"/>
      <c r="AH60" s="127"/>
      <c r="AI60" s="122"/>
      <c r="AJ60" s="122"/>
      <c r="AK60" s="122"/>
      <c r="AL60" s="122"/>
      <c r="AM60" s="122"/>
      <c r="AN60" s="122"/>
      <c r="AO60" s="122"/>
      <c r="AP60" s="122"/>
      <c r="AQ60" s="128"/>
      <c r="AR60" s="122"/>
      <c r="AS60" s="122"/>
      <c r="AT60" s="132"/>
      <c r="AU60" s="136"/>
      <c r="AX60" s="130"/>
      <c r="AY60" s="215"/>
      <c r="AZ60" s="216"/>
      <c r="BA60" s="216"/>
      <c r="BB60" s="216"/>
      <c r="BC60" s="216"/>
      <c r="BF60" s="215"/>
      <c r="BG60" s="216"/>
      <c r="BH60" s="216"/>
      <c r="BI60" s="216"/>
      <c r="BJ60" s="216"/>
    </row>
    <row r="61" spans="2:62" ht="11.25" customHeight="1" x14ac:dyDescent="0.1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94"/>
      <c r="P61" s="123"/>
      <c r="Q61" s="123"/>
      <c r="R61" s="122"/>
      <c r="S61" s="122"/>
      <c r="T61" s="122"/>
      <c r="U61" s="122"/>
      <c r="V61" s="135"/>
      <c r="W61" s="132"/>
      <c r="X61" s="122"/>
      <c r="Y61" s="122"/>
      <c r="Z61" s="127"/>
      <c r="AA61" s="122"/>
      <c r="AB61" s="122"/>
      <c r="AC61" s="122"/>
      <c r="AD61" s="122"/>
      <c r="AE61" s="122"/>
      <c r="AF61" s="122"/>
      <c r="AG61" s="122"/>
      <c r="AH61" s="127"/>
      <c r="AI61" s="122"/>
      <c r="AJ61" s="122"/>
      <c r="AK61" s="122"/>
      <c r="AL61" s="122"/>
      <c r="AM61" s="122"/>
      <c r="AN61" s="122"/>
      <c r="AO61" s="122"/>
      <c r="AP61" s="122"/>
      <c r="AQ61" s="128"/>
      <c r="AR61" s="122"/>
      <c r="AS61" s="122"/>
      <c r="AT61" s="132"/>
      <c r="AU61" s="134"/>
      <c r="AX61" s="130"/>
      <c r="AY61" s="215"/>
      <c r="AZ61" s="216"/>
      <c r="BA61" s="216"/>
      <c r="BB61" s="216"/>
      <c r="BC61" s="216"/>
      <c r="BF61" s="215"/>
      <c r="BG61" s="216"/>
      <c r="BH61" s="216"/>
      <c r="BI61" s="216"/>
      <c r="BJ61" s="216"/>
    </row>
    <row r="62" spans="2:62" ht="11.25" customHeight="1" thickBot="1" x14ac:dyDescent="0.1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94"/>
      <c r="P62" s="123"/>
      <c r="Q62" s="123"/>
      <c r="R62" s="122"/>
      <c r="S62" s="122"/>
      <c r="T62" s="122"/>
      <c r="U62" s="122"/>
      <c r="V62" s="133"/>
      <c r="W62" s="132"/>
      <c r="X62" s="122"/>
      <c r="Y62" s="122"/>
      <c r="Z62" s="127"/>
      <c r="AA62" s="122"/>
      <c r="AB62" s="122"/>
      <c r="AC62" s="122"/>
      <c r="AD62" s="122"/>
      <c r="AE62" s="122"/>
      <c r="AF62" s="122"/>
      <c r="AG62" s="122"/>
      <c r="AH62" s="127"/>
      <c r="AI62" s="122"/>
      <c r="AJ62" s="122"/>
      <c r="AK62" s="122"/>
      <c r="AL62" s="122"/>
      <c r="AM62" s="122"/>
      <c r="AN62" s="122"/>
      <c r="AO62" s="122"/>
      <c r="AP62" s="122"/>
      <c r="AQ62" s="128"/>
      <c r="AR62" s="122"/>
      <c r="AS62" s="122"/>
      <c r="AT62" s="132"/>
      <c r="AU62" s="131"/>
      <c r="AX62" s="130"/>
      <c r="AY62" s="215"/>
      <c r="AZ62" s="216"/>
      <c r="BA62" s="216"/>
      <c r="BB62" s="216"/>
      <c r="BC62" s="216"/>
      <c r="BF62" s="215"/>
      <c r="BG62" s="216"/>
      <c r="BH62" s="216"/>
      <c r="BI62" s="216"/>
      <c r="BJ62" s="216"/>
    </row>
    <row r="63" spans="2:62" ht="11.25" customHeight="1" thickTop="1" x14ac:dyDescent="0.1"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94"/>
      <c r="P63" s="123"/>
      <c r="Q63" s="123"/>
      <c r="R63" s="122"/>
      <c r="S63" s="122"/>
      <c r="T63" s="122"/>
      <c r="U63" s="122"/>
      <c r="V63" s="122"/>
      <c r="W63" s="129"/>
      <c r="X63" s="122"/>
      <c r="Y63" s="122"/>
      <c r="Z63" s="127"/>
      <c r="AA63" s="122"/>
      <c r="AB63" s="122"/>
      <c r="AC63" s="122"/>
      <c r="AD63" s="122"/>
      <c r="AE63" s="122"/>
      <c r="AF63" s="122"/>
      <c r="AG63" s="122"/>
      <c r="AH63" s="127"/>
      <c r="AI63" s="122"/>
      <c r="AJ63" s="122"/>
      <c r="AK63" s="122"/>
      <c r="AL63" s="122"/>
      <c r="AM63" s="122"/>
      <c r="AN63" s="122"/>
      <c r="AO63" s="122"/>
      <c r="AP63" s="122"/>
      <c r="AQ63" s="128"/>
      <c r="AR63" s="122"/>
      <c r="AS63" s="122"/>
      <c r="AT63" s="129"/>
      <c r="AU63" s="122"/>
      <c r="AX63" s="121"/>
      <c r="AY63" s="215"/>
      <c r="AZ63" s="216"/>
      <c r="BA63" s="216"/>
      <c r="BB63" s="216"/>
      <c r="BC63" s="216"/>
      <c r="BF63" s="215"/>
      <c r="BG63" s="216"/>
      <c r="BH63" s="216"/>
      <c r="BI63" s="216"/>
      <c r="BJ63" s="216"/>
    </row>
    <row r="64" spans="2:62" ht="11.25" customHeight="1" x14ac:dyDescent="0.1"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94"/>
      <c r="P64" s="123"/>
      <c r="Q64" s="123"/>
      <c r="R64" s="122"/>
      <c r="S64" s="122"/>
      <c r="T64" s="122"/>
      <c r="U64" s="122"/>
      <c r="V64" s="122"/>
      <c r="W64" s="128"/>
      <c r="X64" s="122"/>
      <c r="Y64" s="122"/>
      <c r="Z64" s="127"/>
      <c r="AA64" s="122"/>
      <c r="AB64" s="122"/>
      <c r="AC64" s="122"/>
      <c r="AD64" s="122"/>
      <c r="AE64" s="122"/>
      <c r="AF64" s="122"/>
      <c r="AG64" s="122"/>
      <c r="AH64" s="127"/>
      <c r="AI64" s="122"/>
      <c r="AJ64" s="122"/>
      <c r="AK64" s="122"/>
      <c r="AL64" s="122"/>
      <c r="AM64" s="122"/>
      <c r="AN64" s="122"/>
      <c r="AO64" s="122"/>
      <c r="AP64" s="122"/>
      <c r="AQ64" s="128"/>
      <c r="AR64" s="122"/>
      <c r="AS64" s="122"/>
      <c r="AT64" s="127"/>
      <c r="AU64" s="122"/>
      <c r="AX64" s="121"/>
      <c r="AY64" s="215"/>
      <c r="AZ64" s="216"/>
      <c r="BA64" s="216"/>
      <c r="BB64" s="216"/>
      <c r="BC64" s="216"/>
      <c r="BF64" s="215"/>
      <c r="BG64" s="216"/>
      <c r="BH64" s="216"/>
      <c r="BI64" s="216"/>
      <c r="BJ64" s="216"/>
    </row>
    <row r="65" spans="2:62" ht="11.25" customHeight="1" x14ac:dyDescent="0.1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94"/>
      <c r="P65" s="123"/>
      <c r="Q65" s="123"/>
      <c r="R65" s="122"/>
      <c r="S65" s="122"/>
      <c r="T65" s="122"/>
      <c r="U65" s="122"/>
      <c r="V65" s="122"/>
      <c r="W65" s="126"/>
      <c r="X65" s="125"/>
      <c r="Y65" s="125"/>
      <c r="Z65" s="124"/>
      <c r="AA65" s="122"/>
      <c r="AB65" s="122"/>
      <c r="AC65" s="122"/>
      <c r="AD65" s="122"/>
      <c r="AE65" s="122"/>
      <c r="AF65" s="122"/>
      <c r="AG65" s="122"/>
      <c r="AH65" s="127"/>
      <c r="AI65" s="122"/>
      <c r="AJ65" s="122"/>
      <c r="AK65" s="122"/>
      <c r="AL65" s="122"/>
      <c r="AM65" s="122"/>
      <c r="AN65" s="122"/>
      <c r="AO65" s="122"/>
      <c r="AP65" s="122"/>
      <c r="AQ65" s="126"/>
      <c r="AR65" s="125"/>
      <c r="AS65" s="125"/>
      <c r="AT65" s="124"/>
      <c r="AU65" s="122"/>
      <c r="AX65" s="121"/>
      <c r="AY65" s="215"/>
      <c r="AZ65" s="216"/>
      <c r="BA65" s="216"/>
      <c r="BB65" s="216"/>
      <c r="BC65" s="216"/>
      <c r="BF65" s="215"/>
      <c r="BG65" s="216"/>
      <c r="BH65" s="216"/>
      <c r="BI65" s="216"/>
      <c r="BJ65" s="216"/>
    </row>
    <row r="66" spans="2:62" ht="11.25" customHeight="1" x14ac:dyDescent="0.1"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94"/>
      <c r="P66" s="123"/>
      <c r="Q66" s="123"/>
      <c r="R66" s="122"/>
      <c r="S66" s="122"/>
      <c r="T66" s="122"/>
      <c r="U66" s="122"/>
      <c r="V66" s="122"/>
      <c r="W66" s="128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7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7"/>
      <c r="AU66" s="122"/>
      <c r="AX66" s="121"/>
      <c r="AY66" s="215"/>
      <c r="AZ66" s="216"/>
      <c r="BA66" s="216"/>
      <c r="BB66" s="216"/>
      <c r="BC66" s="216"/>
      <c r="BF66" s="215"/>
      <c r="BG66" s="216"/>
      <c r="BH66" s="216"/>
      <c r="BI66" s="216"/>
      <c r="BJ66" s="216"/>
    </row>
    <row r="67" spans="2:62" ht="11.25" customHeight="1" x14ac:dyDescent="0.1"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94"/>
      <c r="P67" s="123"/>
      <c r="Q67" s="123"/>
      <c r="R67" s="122"/>
      <c r="S67" s="122"/>
      <c r="T67" s="122"/>
      <c r="U67" s="122"/>
      <c r="V67" s="122"/>
      <c r="W67" s="126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4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4"/>
      <c r="AU67" s="122"/>
      <c r="AX67" s="121"/>
      <c r="AY67" s="215"/>
      <c r="AZ67" s="216"/>
      <c r="BA67" s="216"/>
      <c r="BB67" s="216"/>
      <c r="BC67" s="216"/>
      <c r="BF67" s="215"/>
      <c r="BG67" s="216"/>
      <c r="BH67" s="216"/>
      <c r="BI67" s="216"/>
      <c r="BJ67" s="216"/>
    </row>
    <row r="68" spans="2:62" ht="11.25" customHeight="1" x14ac:dyDescent="0.1"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94"/>
      <c r="P68" s="123"/>
      <c r="Q68" s="123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X68" s="121"/>
      <c r="AY68" s="215"/>
      <c r="AZ68" s="216"/>
      <c r="BA68" s="216"/>
      <c r="BB68" s="216"/>
      <c r="BC68" s="216"/>
      <c r="BF68" s="215"/>
      <c r="BG68" s="216"/>
      <c r="BH68" s="216"/>
      <c r="BI68" s="216"/>
      <c r="BJ68" s="216"/>
    </row>
    <row r="69" spans="2:62" ht="11.25" customHeight="1" x14ac:dyDescent="0.1"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94"/>
      <c r="P69" s="123"/>
      <c r="Q69" s="123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X69" s="121"/>
      <c r="AY69" s="215"/>
      <c r="AZ69" s="216"/>
      <c r="BA69" s="216"/>
      <c r="BB69" s="216"/>
      <c r="BC69" s="216"/>
      <c r="BF69" s="215"/>
      <c r="BG69" s="216"/>
      <c r="BH69" s="216"/>
      <c r="BI69" s="216"/>
      <c r="BJ69" s="216"/>
    </row>
    <row r="70" spans="2:62" ht="11.25" customHeight="1" x14ac:dyDescent="0.1"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X70" s="121"/>
      <c r="AY70" s="215"/>
      <c r="AZ70" s="216"/>
      <c r="BA70" s="216"/>
      <c r="BB70" s="216"/>
      <c r="BC70" s="216"/>
      <c r="BF70" s="215"/>
      <c r="BG70" s="216"/>
      <c r="BH70" s="216"/>
      <c r="BI70" s="216"/>
      <c r="BJ70" s="216"/>
    </row>
    <row r="71" spans="2:62" ht="11.25" customHeight="1" x14ac:dyDescent="0.1"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X71" s="121"/>
      <c r="AY71" s="215"/>
      <c r="AZ71" s="216"/>
      <c r="BA71" s="216"/>
      <c r="BB71" s="216"/>
      <c r="BC71" s="216"/>
      <c r="BF71" s="215"/>
      <c r="BG71" s="216"/>
      <c r="BH71" s="216"/>
      <c r="BI71" s="216"/>
      <c r="BJ71" s="216"/>
    </row>
    <row r="72" spans="2:62" ht="11.25" customHeight="1" x14ac:dyDescent="0.1"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X72" s="121"/>
      <c r="AY72" s="215"/>
      <c r="AZ72" s="216"/>
      <c r="BA72" s="216"/>
      <c r="BB72" s="216"/>
      <c r="BC72" s="216"/>
      <c r="BF72" s="215"/>
      <c r="BG72" s="216"/>
      <c r="BH72" s="216"/>
      <c r="BI72" s="216"/>
      <c r="BJ72" s="216"/>
    </row>
    <row r="73" spans="2:62" ht="11.25" customHeight="1" thickBot="1" x14ac:dyDescent="0.15"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19"/>
    </row>
    <row r="74" spans="2:62" ht="2.25" customHeight="1" x14ac:dyDescent="0.1">
      <c r="AX74" s="118"/>
    </row>
  </sheetData>
  <mergeCells count="19">
    <mergeCell ref="BF28:BJ72"/>
    <mergeCell ref="AK1:BB7"/>
    <mergeCell ref="Y2:AC4"/>
    <mergeCell ref="AH22:AS23"/>
    <mergeCell ref="AY28:BC72"/>
    <mergeCell ref="AO30:AT32"/>
    <mergeCell ref="C16:E30"/>
    <mergeCell ref="N18:P21"/>
    <mergeCell ref="F19:K22"/>
    <mergeCell ref="W10:X13"/>
    <mergeCell ref="AI11:AP12"/>
    <mergeCell ref="Q13:S28"/>
    <mergeCell ref="AJ13:AM14"/>
    <mergeCell ref="O35:O45"/>
    <mergeCell ref="S51:U55"/>
    <mergeCell ref="O59:O69"/>
    <mergeCell ref="G4:N6"/>
    <mergeCell ref="V5:X7"/>
    <mergeCell ref="P8:U8"/>
  </mergeCells>
  <phoneticPr fontId="3"/>
  <pageMargins left="0.70866141732283472" right="0.70866141732283472" top="0.74803149606299213" bottom="0.74803149606299213" header="0.31496062992125984" footer="0.31496062992125984"/>
  <pageSetup paperSize="9" scale="96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010"/>
  <sheetViews>
    <sheetView workbookViewId="0">
      <selection activeCell="D16" sqref="D16:D18"/>
    </sheetView>
  </sheetViews>
  <sheetFormatPr defaultRowHeight="13.5" x14ac:dyDescent="0.1"/>
  <cols>
    <col min="1" max="1" width="23.58984375" customWidth="1"/>
    <col min="2" max="7" width="12.6796875" customWidth="1"/>
    <col min="8" max="8" width="12.6796875" style="1" customWidth="1"/>
    <col min="9" max="9" width="24.81640625" style="1" customWidth="1"/>
    <col min="10" max="11" width="12.6796875" customWidth="1"/>
    <col min="12" max="13" width="8.58984375" customWidth="1"/>
    <col min="14" max="14" width="3.26953125" customWidth="1"/>
    <col min="15" max="15" width="8.58984375" customWidth="1"/>
    <col min="16" max="16" width="2.99609375" customWidth="1"/>
    <col min="17" max="18" width="8.58984375" customWidth="1"/>
    <col min="19" max="20" width="5.31640625" customWidth="1"/>
    <col min="21" max="34" width="8.58984375" customWidth="1"/>
  </cols>
  <sheetData>
    <row r="1" spans="1:24" x14ac:dyDescent="0.1">
      <c r="B1" t="s">
        <v>38</v>
      </c>
      <c r="C1" s="4" t="s">
        <v>137</v>
      </c>
      <c r="E1" s="59"/>
      <c r="H1"/>
      <c r="I1" s="59"/>
    </row>
    <row r="2" spans="1:24" x14ac:dyDescent="0.1">
      <c r="B2" t="s">
        <v>71</v>
      </c>
      <c r="C2" s="93">
        <v>45507</v>
      </c>
      <c r="D2" s="99">
        <v>45508</v>
      </c>
      <c r="E2" s="59"/>
      <c r="H2"/>
      <c r="I2" s="59"/>
    </row>
    <row r="3" spans="1:24" x14ac:dyDescent="0.1">
      <c r="B3" t="s">
        <v>72</v>
      </c>
      <c r="C3" s="4" t="s">
        <v>102</v>
      </c>
      <c r="E3" s="59"/>
      <c r="H3"/>
      <c r="I3" s="59"/>
    </row>
    <row r="4" spans="1:24" x14ac:dyDescent="0.1">
      <c r="B4" t="s">
        <v>73</v>
      </c>
      <c r="C4" t="s">
        <v>97</v>
      </c>
      <c r="E4" s="59"/>
      <c r="H4"/>
      <c r="I4" s="59"/>
    </row>
    <row r="5" spans="1:24" x14ac:dyDescent="0.1">
      <c r="B5" t="s">
        <v>39</v>
      </c>
      <c r="C5" s="94" t="s">
        <v>136</v>
      </c>
      <c r="E5" s="59"/>
      <c r="H5"/>
      <c r="I5" s="59"/>
    </row>
    <row r="6" spans="1:24" x14ac:dyDescent="0.1">
      <c r="C6" s="94"/>
      <c r="E6" s="59"/>
      <c r="H6"/>
      <c r="I6" s="59"/>
    </row>
    <row r="7" spans="1:24" ht="14.1" customHeight="1" x14ac:dyDescent="0.1">
      <c r="A7" s="14" t="s">
        <v>12</v>
      </c>
      <c r="B7" s="14" t="s">
        <v>13</v>
      </c>
      <c r="C7" s="14" t="s">
        <v>0</v>
      </c>
    </row>
    <row r="8" spans="1:24" ht="14.1" customHeight="1" x14ac:dyDescent="0.1">
      <c r="A8" s="14"/>
      <c r="B8" s="14"/>
      <c r="C8" s="15"/>
      <c r="D8" s="3"/>
      <c r="E8" s="3" t="s">
        <v>28</v>
      </c>
      <c r="F8" s="3" t="s">
        <v>83</v>
      </c>
      <c r="G8" s="3"/>
      <c r="H8" s="3"/>
      <c r="I8" s="3"/>
      <c r="J8" s="2"/>
      <c r="K8" s="2"/>
      <c r="L8" s="2"/>
      <c r="M8" s="2"/>
      <c r="N8" s="2"/>
      <c r="O8" s="2"/>
      <c r="P8" s="2"/>
    </row>
    <row r="9" spans="1:24" ht="14.1" customHeight="1" x14ac:dyDescent="0.1">
      <c r="A9" s="14"/>
      <c r="B9" s="105" t="s">
        <v>127</v>
      </c>
      <c r="C9" s="105" t="s">
        <v>98</v>
      </c>
      <c r="D9" s="106" t="s">
        <v>24</v>
      </c>
      <c r="E9">
        <f>COUNTIF($E$28:$F$36,B9)</f>
        <v>3</v>
      </c>
      <c r="F9">
        <f>COUNTIF($D$28:$D$36,B9)+COUNTIF($I$28:$I$36,B9)</f>
        <v>2</v>
      </c>
      <c r="H9" s="3"/>
      <c r="I9" s="158" t="s">
        <v>123</v>
      </c>
      <c r="J9" t="s">
        <v>134</v>
      </c>
      <c r="K9" s="116"/>
      <c r="M9" s="10"/>
      <c r="O9" s="3"/>
      <c r="U9" s="13"/>
      <c r="V9" s="13"/>
      <c r="W9" s="13"/>
      <c r="X9" s="13"/>
    </row>
    <row r="10" spans="1:24" ht="14.1" customHeight="1" x14ac:dyDescent="0.1">
      <c r="A10" s="14"/>
      <c r="B10" s="105" t="s">
        <v>129</v>
      </c>
      <c r="C10" s="105" t="s">
        <v>99</v>
      </c>
      <c r="D10" s="106" t="s">
        <v>24</v>
      </c>
      <c r="E10">
        <f t="shared" ref="E10:E20" si="0">COUNTIF($E$28:$H$39,B10)</f>
        <v>3</v>
      </c>
      <c r="F10">
        <f t="shared" ref="F10:F20" si="1">COUNTIF($D$28:$D$36,B10)+COUNTIF($I$28:$I$36,B10)</f>
        <v>1</v>
      </c>
      <c r="H10" s="3"/>
      <c r="I10" s="158" t="s">
        <v>124</v>
      </c>
      <c r="J10" t="s">
        <v>134</v>
      </c>
      <c r="K10" s="116"/>
      <c r="O10" s="3"/>
      <c r="U10" s="13"/>
      <c r="V10" s="13"/>
      <c r="W10" s="13"/>
      <c r="X10" s="13"/>
    </row>
    <row r="11" spans="1:24" ht="14.1" customHeight="1" x14ac:dyDescent="0.1">
      <c r="A11" s="14"/>
      <c r="B11" s="105" t="s">
        <v>125</v>
      </c>
      <c r="C11" s="105" t="s">
        <v>105</v>
      </c>
      <c r="D11" s="106" t="s">
        <v>24</v>
      </c>
      <c r="E11">
        <f t="shared" si="0"/>
        <v>3</v>
      </c>
      <c r="F11">
        <f t="shared" si="1"/>
        <v>2</v>
      </c>
      <c r="I11" s="158" t="s">
        <v>125</v>
      </c>
      <c r="J11" t="s">
        <v>105</v>
      </c>
      <c r="K11" s="116"/>
      <c r="M11" s="12"/>
      <c r="O11" s="3"/>
      <c r="U11" s="13"/>
      <c r="V11" s="13"/>
      <c r="W11" s="13"/>
      <c r="X11" s="13"/>
    </row>
    <row r="12" spans="1:24" ht="14.1" customHeight="1" x14ac:dyDescent="0.1">
      <c r="A12" s="14"/>
      <c r="B12" s="105" t="s">
        <v>104</v>
      </c>
      <c r="C12" s="105" t="s">
        <v>106</v>
      </c>
      <c r="D12" s="106" t="s">
        <v>24</v>
      </c>
      <c r="E12">
        <f t="shared" si="0"/>
        <v>3</v>
      </c>
      <c r="F12">
        <f t="shared" si="1"/>
        <v>1</v>
      </c>
      <c r="I12" s="158" t="s">
        <v>126</v>
      </c>
      <c r="J12" t="s">
        <v>98</v>
      </c>
      <c r="K12" s="116"/>
      <c r="M12" s="12"/>
      <c r="O12" s="3"/>
      <c r="U12" s="13"/>
      <c r="V12" s="13"/>
      <c r="W12" s="13"/>
      <c r="X12" s="13"/>
    </row>
    <row r="13" spans="1:24" ht="14.1" customHeight="1" x14ac:dyDescent="0.1">
      <c r="A13" s="14"/>
      <c r="B13" s="110" t="s">
        <v>128</v>
      </c>
      <c r="C13" s="110" t="s">
        <v>99</v>
      </c>
      <c r="D13" s="35" t="s">
        <v>25</v>
      </c>
      <c r="E13">
        <f t="shared" si="0"/>
        <v>3</v>
      </c>
      <c r="F13">
        <f t="shared" si="1"/>
        <v>2</v>
      </c>
      <c r="H13" s="3"/>
      <c r="I13" s="158" t="s">
        <v>127</v>
      </c>
      <c r="J13" t="s">
        <v>98</v>
      </c>
      <c r="K13" s="116"/>
      <c r="U13" s="13"/>
      <c r="V13" s="13"/>
      <c r="W13" s="13"/>
      <c r="X13" s="13"/>
    </row>
    <row r="14" spans="1:24" ht="14.1" customHeight="1" x14ac:dyDescent="0.1">
      <c r="A14" s="14"/>
      <c r="B14" s="110" t="s">
        <v>89</v>
      </c>
      <c r="C14" s="110" t="s">
        <v>27</v>
      </c>
      <c r="D14" s="35" t="s">
        <v>25</v>
      </c>
      <c r="E14">
        <f t="shared" si="0"/>
        <v>3</v>
      </c>
      <c r="F14">
        <f t="shared" si="1"/>
        <v>1</v>
      </c>
      <c r="H14" s="3"/>
      <c r="I14" s="158" t="s">
        <v>104</v>
      </c>
      <c r="J14" t="s">
        <v>106</v>
      </c>
      <c r="K14" s="116"/>
      <c r="M14" s="10"/>
      <c r="U14" s="13"/>
      <c r="V14" s="13"/>
      <c r="W14" s="13"/>
      <c r="X14" s="13"/>
    </row>
    <row r="15" spans="1:24" ht="14.1" customHeight="1" x14ac:dyDescent="0.1">
      <c r="A15" s="14"/>
      <c r="B15" s="110" t="s">
        <v>131</v>
      </c>
      <c r="C15" s="110" t="s">
        <v>27</v>
      </c>
      <c r="D15" s="35" t="s">
        <v>25</v>
      </c>
      <c r="E15">
        <f t="shared" si="0"/>
        <v>3</v>
      </c>
      <c r="F15">
        <f t="shared" si="1"/>
        <v>2</v>
      </c>
      <c r="H15" s="3"/>
      <c r="I15" s="158" t="s">
        <v>128</v>
      </c>
      <c r="J15" t="s">
        <v>99</v>
      </c>
      <c r="K15" s="116"/>
      <c r="O15" s="3"/>
      <c r="U15" s="13"/>
      <c r="V15" s="13"/>
      <c r="W15" s="13"/>
      <c r="X15" s="13"/>
    </row>
    <row r="16" spans="1:24" ht="14.1" customHeight="1" x14ac:dyDescent="0.1">
      <c r="A16" s="14"/>
      <c r="B16" s="110" t="s">
        <v>123</v>
      </c>
      <c r="C16" s="110" t="s">
        <v>134</v>
      </c>
      <c r="D16" s="35" t="s">
        <v>25</v>
      </c>
      <c r="E16">
        <f t="shared" si="0"/>
        <v>3</v>
      </c>
      <c r="F16">
        <f t="shared" si="1"/>
        <v>1</v>
      </c>
      <c r="I16" s="158" t="s">
        <v>129</v>
      </c>
      <c r="J16" t="s">
        <v>99</v>
      </c>
      <c r="K16" s="116"/>
      <c r="M16" s="12"/>
      <c r="O16" s="3"/>
      <c r="U16" s="13"/>
      <c r="V16" s="13"/>
      <c r="W16" s="13"/>
      <c r="X16" s="13"/>
    </row>
    <row r="17" spans="1:24" ht="14.1" customHeight="1" x14ac:dyDescent="0.1">
      <c r="A17" s="14"/>
      <c r="B17" s="108" t="s">
        <v>130</v>
      </c>
      <c r="C17" s="108" t="s">
        <v>99</v>
      </c>
      <c r="D17" s="42" t="s">
        <v>26</v>
      </c>
      <c r="E17">
        <f t="shared" si="0"/>
        <v>3</v>
      </c>
      <c r="F17">
        <f t="shared" si="1"/>
        <v>2</v>
      </c>
      <c r="H17" s="3"/>
      <c r="I17" s="158" t="s">
        <v>130</v>
      </c>
      <c r="J17" t="s">
        <v>99</v>
      </c>
      <c r="K17" s="116"/>
      <c r="M17" s="12"/>
      <c r="U17" s="13"/>
      <c r="V17" s="13"/>
      <c r="W17" s="13"/>
      <c r="X17" s="13"/>
    </row>
    <row r="18" spans="1:24" ht="14.1" customHeight="1" x14ac:dyDescent="0.1">
      <c r="A18" s="14"/>
      <c r="B18" s="108" t="s">
        <v>126</v>
      </c>
      <c r="C18" s="108" t="s">
        <v>98</v>
      </c>
      <c r="D18" s="42" t="s">
        <v>26</v>
      </c>
      <c r="E18">
        <f t="shared" si="0"/>
        <v>3</v>
      </c>
      <c r="F18">
        <f t="shared" si="1"/>
        <v>1</v>
      </c>
      <c r="H18" s="3"/>
      <c r="I18" s="158" t="s">
        <v>132</v>
      </c>
      <c r="J18" t="s">
        <v>135</v>
      </c>
      <c r="K18" s="116"/>
      <c r="U18" s="13"/>
      <c r="V18" s="13"/>
      <c r="W18" s="13"/>
      <c r="X18" s="13"/>
    </row>
    <row r="19" spans="1:24" ht="14.1" customHeight="1" x14ac:dyDescent="0.1">
      <c r="A19" s="14"/>
      <c r="B19" s="108" t="s">
        <v>133</v>
      </c>
      <c r="C19" s="108" t="s">
        <v>99</v>
      </c>
      <c r="D19" s="42" t="s">
        <v>26</v>
      </c>
      <c r="E19">
        <f t="shared" si="0"/>
        <v>3</v>
      </c>
      <c r="F19">
        <f t="shared" si="1"/>
        <v>2</v>
      </c>
      <c r="H19" s="3"/>
      <c r="I19" s="158" t="s">
        <v>133</v>
      </c>
      <c r="J19" t="s">
        <v>99</v>
      </c>
      <c r="K19" s="116"/>
      <c r="O19" s="3"/>
      <c r="U19" s="13"/>
      <c r="V19" s="13"/>
      <c r="W19" s="13"/>
      <c r="X19" s="13"/>
    </row>
    <row r="20" spans="1:24" ht="14.1" customHeight="1" x14ac:dyDescent="0.1">
      <c r="A20" s="14"/>
      <c r="B20" s="108" t="s">
        <v>124</v>
      </c>
      <c r="C20" s="108" t="s">
        <v>134</v>
      </c>
      <c r="D20" s="42" t="s">
        <v>26</v>
      </c>
      <c r="E20">
        <f t="shared" si="0"/>
        <v>3</v>
      </c>
      <c r="F20">
        <f t="shared" si="1"/>
        <v>1</v>
      </c>
      <c r="H20" s="3"/>
      <c r="I20" s="158" t="s">
        <v>89</v>
      </c>
      <c r="J20" t="s">
        <v>27</v>
      </c>
      <c r="K20" s="116"/>
      <c r="O20" s="3"/>
      <c r="U20" s="13"/>
      <c r="V20" s="13"/>
      <c r="W20" s="13"/>
      <c r="X20" s="13"/>
    </row>
    <row r="21" spans="1:24" ht="14.1" customHeight="1" x14ac:dyDescent="0.1">
      <c r="A21" s="14"/>
      <c r="B21" s="13"/>
      <c r="C21" s="13"/>
      <c r="H21" s="3"/>
      <c r="I21"/>
      <c r="U21" s="13"/>
      <c r="V21" s="13"/>
      <c r="W21" s="13"/>
      <c r="X21" s="13"/>
    </row>
    <row r="22" spans="1:24" ht="14.1" customHeight="1" x14ac:dyDescent="0.1">
      <c r="A22" s="14"/>
      <c r="B22" s="13"/>
      <c r="C22" s="13"/>
      <c r="H22" s="3"/>
      <c r="I22"/>
      <c r="U22" s="13"/>
      <c r="V22" s="13"/>
      <c r="W22" s="13"/>
      <c r="X22" s="13"/>
    </row>
    <row r="23" spans="1:24" ht="14.1" customHeight="1" x14ac:dyDescent="0.1">
      <c r="A23" s="14"/>
      <c r="B23" s="13"/>
      <c r="C23" s="13"/>
      <c r="H23" s="3"/>
      <c r="I23"/>
      <c r="M23" s="10"/>
      <c r="U23" s="13"/>
      <c r="V23" s="13"/>
      <c r="W23" s="13"/>
      <c r="X23" s="13"/>
    </row>
    <row r="24" spans="1:24" ht="14.1" customHeight="1" x14ac:dyDescent="0.1">
      <c r="A24" s="14"/>
      <c r="B24" s="13"/>
      <c r="C24" s="13"/>
      <c r="H24" s="3"/>
      <c r="I24"/>
      <c r="O24" s="3"/>
      <c r="U24" s="13"/>
      <c r="V24" s="13"/>
      <c r="W24" s="13"/>
      <c r="X24" s="13"/>
    </row>
    <row r="25" spans="1:24" ht="14.1" customHeight="1" x14ac:dyDescent="0.1">
      <c r="O25" s="1"/>
    </row>
    <row r="26" spans="1:24" ht="14.1" customHeight="1" x14ac:dyDescent="0.1"/>
    <row r="27" spans="1:24" ht="14.1" customHeight="1" x14ac:dyDescent="0.1">
      <c r="E27" t="s">
        <v>19</v>
      </c>
      <c r="G27" t="s">
        <v>20</v>
      </c>
    </row>
    <row r="28" spans="1:24" ht="14.1" customHeight="1" x14ac:dyDescent="0.1">
      <c r="D28" t="str">
        <f>B17</f>
        <v>沢池SC</v>
      </c>
      <c r="E28" s="107" t="str">
        <f>B9</f>
        <v>マリノFC</v>
      </c>
      <c r="F28" s="107" t="str">
        <f>B10</f>
        <v>藤江KSC</v>
      </c>
      <c r="G28" s="107" t="str">
        <f>B11</f>
        <v>コニーリョ中山FC</v>
      </c>
      <c r="H28" s="107" t="str">
        <f>B12</f>
        <v>FCうりぼう</v>
      </c>
      <c r="I28" s="4" t="str">
        <f>B19</f>
        <v>西明石セントラル</v>
      </c>
    </row>
    <row r="29" spans="1:24" ht="14.1" customHeight="1" x14ac:dyDescent="0.1">
      <c r="D29" t="str">
        <f>B9</f>
        <v>マリノFC</v>
      </c>
      <c r="E29" s="111" t="str">
        <f>B13</f>
        <v>二見西FC</v>
      </c>
      <c r="F29" s="111" t="str">
        <f>B14</f>
        <v>旭FCジュニア</v>
      </c>
      <c r="G29" s="111" t="str">
        <f>B15</f>
        <v>ALMAVERDEA</v>
      </c>
      <c r="H29" s="111" t="str">
        <f>B16</f>
        <v>洲本FC</v>
      </c>
      <c r="I29" s="4" t="str">
        <f>B11</f>
        <v>コニーリョ中山FC</v>
      </c>
    </row>
    <row r="30" spans="1:24" ht="14.1" customHeight="1" x14ac:dyDescent="0.1">
      <c r="D30" t="str">
        <f>B13</f>
        <v>二見西FC</v>
      </c>
      <c r="E30" s="109" t="str">
        <f>B17</f>
        <v>沢池SC</v>
      </c>
      <c r="F30" s="109" t="str">
        <f>B18</f>
        <v>駒ヶ林FC</v>
      </c>
      <c r="G30" s="109" t="str">
        <f>B19</f>
        <v>西明石セントラル</v>
      </c>
      <c r="H30" s="109" t="str">
        <f>B20</f>
        <v>洲本FCドリーム</v>
      </c>
      <c r="I30" s="4" t="str">
        <f>B15</f>
        <v>ALMAVERDEA</v>
      </c>
    </row>
    <row r="31" spans="1:24" ht="14.1" customHeight="1" x14ac:dyDescent="0.1">
      <c r="D31" t="str">
        <f>B18</f>
        <v>駒ヶ林FC</v>
      </c>
      <c r="E31" s="107" t="str">
        <f>B9</f>
        <v>マリノFC</v>
      </c>
      <c r="F31" s="107" t="str">
        <f>B11</f>
        <v>コニーリョ中山FC</v>
      </c>
      <c r="G31" s="107" t="str">
        <f>B10</f>
        <v>藤江KSC</v>
      </c>
      <c r="H31" s="107" t="str">
        <f>B12</f>
        <v>FCうりぼう</v>
      </c>
      <c r="I31" s="4" t="str">
        <f>B20</f>
        <v>洲本FCドリーム</v>
      </c>
    </row>
    <row r="32" spans="1:24" ht="14.1" customHeight="1" x14ac:dyDescent="0.1">
      <c r="D32" t="str">
        <f>B10</f>
        <v>藤江KSC</v>
      </c>
      <c r="E32" s="111" t="str">
        <f>B13</f>
        <v>二見西FC</v>
      </c>
      <c r="F32" s="111" t="str">
        <f>B15</f>
        <v>ALMAVERDEA</v>
      </c>
      <c r="G32" s="111" t="str">
        <f>B14</f>
        <v>旭FCジュニア</v>
      </c>
      <c r="H32" s="111" t="str">
        <f>B16</f>
        <v>洲本FC</v>
      </c>
      <c r="I32" s="4" t="str">
        <f>B12</f>
        <v>FCうりぼう</v>
      </c>
    </row>
    <row r="33" spans="1:9" ht="14.1" customHeight="1" x14ac:dyDescent="0.1">
      <c r="D33" t="str">
        <f>B14</f>
        <v>旭FCジュニア</v>
      </c>
      <c r="E33" s="109" t="str">
        <f>B17</f>
        <v>沢池SC</v>
      </c>
      <c r="F33" s="109" t="str">
        <f>B19</f>
        <v>西明石セントラル</v>
      </c>
      <c r="G33" s="109" t="str">
        <f>B18</f>
        <v>駒ヶ林FC</v>
      </c>
      <c r="H33" s="109" t="str">
        <f>B20</f>
        <v>洲本FCドリーム</v>
      </c>
      <c r="I33" s="4" t="str">
        <f>B16</f>
        <v>洲本FC</v>
      </c>
    </row>
    <row r="34" spans="1:9" ht="14.1" customHeight="1" x14ac:dyDescent="0.1">
      <c r="D34" t="str">
        <f>B17</f>
        <v>沢池SC</v>
      </c>
      <c r="E34" s="107" t="str">
        <f>B9</f>
        <v>マリノFC</v>
      </c>
      <c r="F34" s="107" t="str">
        <f>B12</f>
        <v>FCうりぼう</v>
      </c>
      <c r="G34" s="107" t="str">
        <f>B10</f>
        <v>藤江KSC</v>
      </c>
      <c r="H34" s="107" t="str">
        <f>B11</f>
        <v>コニーリョ中山FC</v>
      </c>
      <c r="I34" s="4" t="str">
        <f>B19</f>
        <v>西明石セントラル</v>
      </c>
    </row>
    <row r="35" spans="1:9" ht="14.1" customHeight="1" x14ac:dyDescent="0.1">
      <c r="D35" t="str">
        <f>B9</f>
        <v>マリノFC</v>
      </c>
      <c r="E35" s="111" t="str">
        <f>B13</f>
        <v>二見西FC</v>
      </c>
      <c r="F35" s="111" t="str">
        <f>B16</f>
        <v>洲本FC</v>
      </c>
      <c r="G35" s="111" t="str">
        <f>B14</f>
        <v>旭FCジュニア</v>
      </c>
      <c r="H35" s="111" t="str">
        <f>B15</f>
        <v>ALMAVERDEA</v>
      </c>
      <c r="I35" s="4" t="str">
        <f>B11</f>
        <v>コニーリョ中山FC</v>
      </c>
    </row>
    <row r="36" spans="1:9" ht="14.1" customHeight="1" x14ac:dyDescent="0.1">
      <c r="D36" t="str">
        <f>B13</f>
        <v>二見西FC</v>
      </c>
      <c r="E36" s="109" t="str">
        <f>B17</f>
        <v>沢池SC</v>
      </c>
      <c r="F36" s="109" t="str">
        <f>B20</f>
        <v>洲本FCドリーム</v>
      </c>
      <c r="G36" s="109" t="str">
        <f>B18</f>
        <v>駒ヶ林FC</v>
      </c>
      <c r="H36" s="109" t="str">
        <f>B19</f>
        <v>西明石セントラル</v>
      </c>
      <c r="I36" s="4" t="str">
        <f>B15</f>
        <v>ALMAVERDEA</v>
      </c>
    </row>
    <row r="37" spans="1:9" ht="14.1" customHeight="1" x14ac:dyDescent="0.1">
      <c r="E37" s="4"/>
      <c r="F37" s="4"/>
      <c r="G37" s="4"/>
      <c r="H37" s="4"/>
    </row>
    <row r="38" spans="1:9" ht="14.1" customHeight="1" x14ac:dyDescent="0.1">
      <c r="B38" t="s">
        <v>91</v>
      </c>
      <c r="E38" s="4"/>
      <c r="F38" s="4"/>
      <c r="G38" s="4"/>
      <c r="H38" s="4"/>
    </row>
    <row r="39" spans="1:9" ht="14.1" customHeight="1" x14ac:dyDescent="0.1">
      <c r="B39" t="s">
        <v>92</v>
      </c>
      <c r="E39" s="4"/>
      <c r="F39" s="4"/>
      <c r="G39" s="4"/>
      <c r="H39" s="4"/>
    </row>
    <row r="40" spans="1:9" ht="14.1" customHeight="1" x14ac:dyDescent="0.1">
      <c r="B40" t="s">
        <v>93</v>
      </c>
      <c r="D40" s="59"/>
      <c r="I40" s="4"/>
    </row>
    <row r="41" spans="1:9" ht="14.1" customHeight="1" x14ac:dyDescent="0.1">
      <c r="A41" s="45" t="s">
        <v>32</v>
      </c>
      <c r="B41" s="45"/>
      <c r="D41" s="59">
        <f>B44</f>
        <v>0</v>
      </c>
      <c r="E41" s="44">
        <f>B49</f>
        <v>0</v>
      </c>
      <c r="F41" s="44">
        <f>B50</f>
        <v>0</v>
      </c>
      <c r="G41" s="44">
        <f>B51</f>
        <v>0</v>
      </c>
      <c r="H41" s="47">
        <f>B52</f>
        <v>0</v>
      </c>
      <c r="I41" s="4">
        <f>B43</f>
        <v>0</v>
      </c>
    </row>
    <row r="42" spans="1:9" ht="14.1" customHeight="1" x14ac:dyDescent="0.1">
      <c r="A42" s="45" t="s">
        <v>33</v>
      </c>
      <c r="B42" s="45"/>
      <c r="D42" s="59">
        <f>B52</f>
        <v>0</v>
      </c>
      <c r="E42" s="43">
        <f>B45</f>
        <v>0</v>
      </c>
      <c r="F42" s="43">
        <f>B46</f>
        <v>0</v>
      </c>
      <c r="G42" s="43">
        <f>B47</f>
        <v>0</v>
      </c>
      <c r="H42" s="46">
        <f>B48</f>
        <v>0</v>
      </c>
      <c r="I42" s="4">
        <f>B51</f>
        <v>0</v>
      </c>
    </row>
    <row r="43" spans="1:9" ht="14.1" customHeight="1" x14ac:dyDescent="0.1">
      <c r="A43" s="45" t="s">
        <v>34</v>
      </c>
      <c r="B43" s="45"/>
      <c r="D43" s="59">
        <f>B48</f>
        <v>0</v>
      </c>
      <c r="E43" s="112">
        <f>B41</f>
        <v>0</v>
      </c>
      <c r="F43" s="112">
        <f>B42</f>
        <v>0</v>
      </c>
      <c r="G43" s="112">
        <f>B43</f>
        <v>0</v>
      </c>
      <c r="H43" s="113">
        <f>B44</f>
        <v>0</v>
      </c>
      <c r="I43" s="4">
        <f>B47</f>
        <v>0</v>
      </c>
    </row>
    <row r="44" spans="1:9" ht="14.1" customHeight="1" x14ac:dyDescent="0.1">
      <c r="A44" s="45" t="s">
        <v>77</v>
      </c>
      <c r="B44" s="45"/>
      <c r="D44" s="59">
        <f>B42</f>
        <v>0</v>
      </c>
      <c r="E44" s="44">
        <f>B49</f>
        <v>0</v>
      </c>
      <c r="F44" s="44">
        <f>B51</f>
        <v>0</v>
      </c>
      <c r="G44" s="44">
        <f>B50</f>
        <v>0</v>
      </c>
      <c r="H44" s="47">
        <f>B52</f>
        <v>0</v>
      </c>
      <c r="I44" s="4">
        <f>B41</f>
        <v>0</v>
      </c>
    </row>
    <row r="45" spans="1:9" ht="14.1" customHeight="1" x14ac:dyDescent="0.1">
      <c r="A45" s="43" t="s">
        <v>78</v>
      </c>
      <c r="B45" s="43"/>
      <c r="D45" s="59">
        <f>B50</f>
        <v>0</v>
      </c>
      <c r="E45" s="43">
        <f>B45</f>
        <v>0</v>
      </c>
      <c r="F45" s="43">
        <f>B47</f>
        <v>0</v>
      </c>
      <c r="G45" s="43">
        <f>B46</f>
        <v>0</v>
      </c>
      <c r="H45" s="46">
        <f>B48</f>
        <v>0</v>
      </c>
      <c r="I45" s="4">
        <f>B49</f>
        <v>0</v>
      </c>
    </row>
    <row r="46" spans="1:9" ht="14.1" customHeight="1" x14ac:dyDescent="0.1">
      <c r="A46" s="43" t="s">
        <v>79</v>
      </c>
      <c r="B46" s="43"/>
      <c r="D46" s="59">
        <f>B46</f>
        <v>0</v>
      </c>
      <c r="E46" s="112">
        <f>B41</f>
        <v>0</v>
      </c>
      <c r="F46" s="112">
        <f>B43</f>
        <v>0</v>
      </c>
      <c r="G46" s="112">
        <f>B42</f>
        <v>0</v>
      </c>
      <c r="H46" s="113">
        <f>B44</f>
        <v>0</v>
      </c>
      <c r="I46" s="4">
        <f>B45</f>
        <v>0</v>
      </c>
    </row>
    <row r="47" spans="1:9" ht="14.1" customHeight="1" x14ac:dyDescent="0.1">
      <c r="A47" s="43" t="s">
        <v>80</v>
      </c>
      <c r="B47" s="43"/>
      <c r="D47" s="59"/>
      <c r="E47" s="44">
        <f>B49</f>
        <v>0</v>
      </c>
      <c r="F47" s="44">
        <f>B52</f>
        <v>0</v>
      </c>
      <c r="G47" s="44">
        <f>B50</f>
        <v>0</v>
      </c>
      <c r="H47" s="47">
        <f>B51</f>
        <v>0</v>
      </c>
      <c r="I47" s="4"/>
    </row>
    <row r="48" spans="1:9" ht="14.1" customHeight="1" x14ac:dyDescent="0.1">
      <c r="A48" s="43" t="s">
        <v>81</v>
      </c>
      <c r="B48" s="43"/>
      <c r="D48" s="59"/>
      <c r="E48" s="43">
        <f>B45</f>
        <v>0</v>
      </c>
      <c r="F48" s="43">
        <f>B48</f>
        <v>0</v>
      </c>
      <c r="G48" s="43">
        <f>B46</f>
        <v>0</v>
      </c>
      <c r="H48" s="46">
        <f>B47</f>
        <v>0</v>
      </c>
      <c r="I48" s="4"/>
    </row>
    <row r="49" spans="1:9" ht="14.1" customHeight="1" x14ac:dyDescent="0.1">
      <c r="A49" s="44" t="s">
        <v>82</v>
      </c>
      <c r="B49" s="44"/>
      <c r="D49" s="59"/>
      <c r="E49" s="112">
        <f>B41</f>
        <v>0</v>
      </c>
      <c r="F49" s="112">
        <f>B44</f>
        <v>0</v>
      </c>
      <c r="G49" s="112">
        <f>B42</f>
        <v>0</v>
      </c>
      <c r="H49" s="113">
        <f>B43</f>
        <v>0</v>
      </c>
      <c r="I49" s="4"/>
    </row>
    <row r="50" spans="1:9" ht="14.1" customHeight="1" x14ac:dyDescent="0.1">
      <c r="A50" s="44" t="s">
        <v>35</v>
      </c>
      <c r="B50" s="44"/>
      <c r="D50" s="59"/>
      <c r="I50" s="4"/>
    </row>
    <row r="51" spans="1:9" ht="14.1" customHeight="1" x14ac:dyDescent="0.1">
      <c r="A51" s="44" t="s">
        <v>36</v>
      </c>
      <c r="B51" s="44"/>
    </row>
    <row r="52" spans="1:9" ht="14.1" customHeight="1" x14ac:dyDescent="0.1">
      <c r="A52" s="44" t="s">
        <v>37</v>
      </c>
      <c r="B52" s="44"/>
    </row>
    <row r="53" spans="1:9" ht="14.1" customHeight="1" x14ac:dyDescent="0.1"/>
    <row r="54" spans="1:9" ht="14.1" customHeight="1" x14ac:dyDescent="0.1"/>
    <row r="55" spans="1:9" ht="14.1" customHeight="1" x14ac:dyDescent="0.1"/>
    <row r="56" spans="1:9" ht="14.1" customHeight="1" x14ac:dyDescent="0.1"/>
    <row r="57" spans="1:9" ht="14.1" customHeight="1" x14ac:dyDescent="0.1"/>
    <row r="58" spans="1:9" ht="14.1" customHeight="1" x14ac:dyDescent="0.1"/>
    <row r="59" spans="1:9" ht="14.1" customHeight="1" x14ac:dyDescent="0.1"/>
    <row r="60" spans="1:9" ht="14.1" customHeight="1" x14ac:dyDescent="0.1"/>
    <row r="61" spans="1:9" ht="14.1" customHeight="1" x14ac:dyDescent="0.1"/>
    <row r="62" spans="1:9" ht="14.1" customHeight="1" x14ac:dyDescent="0.1"/>
    <row r="63" spans="1:9" ht="14.1" customHeight="1" x14ac:dyDescent="0.1"/>
    <row r="64" spans="1:9" ht="14.1" customHeight="1" x14ac:dyDescent="0.1"/>
    <row r="65" ht="14.1" customHeight="1" x14ac:dyDescent="0.1"/>
    <row r="66" ht="14.1" customHeight="1" x14ac:dyDescent="0.1"/>
    <row r="67" ht="14.1" customHeight="1" x14ac:dyDescent="0.1"/>
    <row r="68" ht="14.1" customHeight="1" x14ac:dyDescent="0.1"/>
    <row r="69" ht="14.1" customHeight="1" x14ac:dyDescent="0.1"/>
    <row r="70" ht="14.1" customHeight="1" x14ac:dyDescent="0.1"/>
    <row r="71" ht="14.1" customHeight="1" x14ac:dyDescent="0.1"/>
    <row r="72" ht="14.1" customHeight="1" x14ac:dyDescent="0.1"/>
    <row r="73" ht="14.1" customHeight="1" x14ac:dyDescent="0.1"/>
    <row r="74" ht="14.1" customHeight="1" x14ac:dyDescent="0.1"/>
    <row r="75" ht="14.1" customHeight="1" x14ac:dyDescent="0.1"/>
    <row r="76" ht="14.1" customHeight="1" x14ac:dyDescent="0.1"/>
    <row r="77" ht="14.1" customHeight="1" x14ac:dyDescent="0.1"/>
    <row r="78" ht="14.1" customHeight="1" x14ac:dyDescent="0.1"/>
    <row r="79" ht="14.1" customHeight="1" x14ac:dyDescent="0.1"/>
    <row r="80" ht="14.1" customHeight="1" x14ac:dyDescent="0.1"/>
    <row r="81" ht="14.1" customHeight="1" x14ac:dyDescent="0.1"/>
    <row r="82" ht="14.1" customHeight="1" x14ac:dyDescent="0.1"/>
    <row r="83" ht="14.1" customHeight="1" x14ac:dyDescent="0.1"/>
    <row r="84" ht="14.1" customHeight="1" x14ac:dyDescent="0.1"/>
    <row r="85" ht="14.1" customHeight="1" x14ac:dyDescent="0.1"/>
    <row r="86" ht="14.1" customHeight="1" x14ac:dyDescent="0.1"/>
    <row r="87" ht="14.1" customHeight="1" x14ac:dyDescent="0.1"/>
    <row r="88" ht="14.1" customHeight="1" x14ac:dyDescent="0.1"/>
    <row r="89" ht="14.1" customHeight="1" x14ac:dyDescent="0.1"/>
    <row r="90" ht="14.1" customHeight="1" x14ac:dyDescent="0.1"/>
    <row r="91" ht="14.1" customHeight="1" x14ac:dyDescent="0.1"/>
    <row r="92" ht="14.1" customHeight="1" x14ac:dyDescent="0.1"/>
    <row r="93" ht="14.1" customHeight="1" x14ac:dyDescent="0.1"/>
    <row r="94" ht="14.1" customHeight="1" x14ac:dyDescent="0.1"/>
    <row r="95" ht="14.1" customHeight="1" x14ac:dyDescent="0.1"/>
    <row r="96" ht="14.1" customHeight="1" x14ac:dyDescent="0.1"/>
    <row r="97" ht="14.1" customHeight="1" x14ac:dyDescent="0.1"/>
    <row r="98" ht="14.1" customHeight="1" x14ac:dyDescent="0.1"/>
    <row r="99" ht="14.1" customHeight="1" x14ac:dyDescent="0.1"/>
    <row r="100" ht="14.1" customHeight="1" x14ac:dyDescent="0.1"/>
    <row r="101" ht="14.1" customHeight="1" x14ac:dyDescent="0.1"/>
    <row r="102" ht="14.1" customHeight="1" x14ac:dyDescent="0.1"/>
    <row r="103" ht="14.1" customHeight="1" x14ac:dyDescent="0.1"/>
    <row r="104" ht="14.1" customHeight="1" x14ac:dyDescent="0.1"/>
    <row r="105" ht="14.1" customHeight="1" x14ac:dyDescent="0.1"/>
    <row r="106" ht="14.1" customHeight="1" x14ac:dyDescent="0.1"/>
    <row r="107" ht="14.1" customHeight="1" x14ac:dyDescent="0.1"/>
    <row r="108" ht="14.1" customHeight="1" x14ac:dyDescent="0.1"/>
    <row r="109" ht="14.1" customHeight="1" x14ac:dyDescent="0.1"/>
    <row r="110" ht="14.1" customHeight="1" x14ac:dyDescent="0.1"/>
    <row r="111" ht="14.1" customHeight="1" x14ac:dyDescent="0.1"/>
    <row r="112" ht="14.1" customHeight="1" x14ac:dyDescent="0.1"/>
    <row r="113" ht="14.1" customHeight="1" x14ac:dyDescent="0.1"/>
    <row r="114" ht="14.1" customHeight="1" x14ac:dyDescent="0.1"/>
    <row r="115" ht="14.1" customHeight="1" x14ac:dyDescent="0.1"/>
    <row r="116" ht="14.1" customHeight="1" x14ac:dyDescent="0.1"/>
    <row r="117" ht="14.1" customHeight="1" x14ac:dyDescent="0.1"/>
    <row r="118" ht="14.1" customHeight="1" x14ac:dyDescent="0.1"/>
    <row r="119" ht="14.1" customHeight="1" x14ac:dyDescent="0.1"/>
    <row r="120" ht="14.1" customHeight="1" x14ac:dyDescent="0.1"/>
    <row r="121" ht="14.1" customHeight="1" x14ac:dyDescent="0.1"/>
    <row r="122" ht="14.1" customHeight="1" x14ac:dyDescent="0.1"/>
    <row r="123" ht="14.1" customHeight="1" x14ac:dyDescent="0.1"/>
    <row r="124" ht="14.1" customHeight="1" x14ac:dyDescent="0.1"/>
    <row r="125" ht="14.1" customHeight="1" x14ac:dyDescent="0.1"/>
    <row r="126" ht="14.1" customHeight="1" x14ac:dyDescent="0.1"/>
    <row r="127" ht="14.1" customHeight="1" x14ac:dyDescent="0.1"/>
    <row r="128" ht="14.1" customHeight="1" x14ac:dyDescent="0.1"/>
    <row r="129" ht="14.1" customHeight="1" x14ac:dyDescent="0.1"/>
    <row r="130" ht="14.1" customHeight="1" x14ac:dyDescent="0.1"/>
    <row r="131" ht="14.1" customHeight="1" x14ac:dyDescent="0.1"/>
    <row r="132" ht="14.1" customHeight="1" x14ac:dyDescent="0.1"/>
    <row r="133" ht="14.1" customHeight="1" x14ac:dyDescent="0.1"/>
    <row r="134" ht="14.1" customHeight="1" x14ac:dyDescent="0.1"/>
    <row r="135" ht="14.1" customHeight="1" x14ac:dyDescent="0.1"/>
    <row r="136" ht="14.1" customHeight="1" x14ac:dyDescent="0.1"/>
    <row r="137" ht="14.1" customHeight="1" x14ac:dyDescent="0.1"/>
    <row r="138" ht="14.1" customHeight="1" x14ac:dyDescent="0.1"/>
    <row r="139" ht="14.1" customHeight="1" x14ac:dyDescent="0.1"/>
    <row r="140" ht="14.1" customHeight="1" x14ac:dyDescent="0.1"/>
    <row r="141" ht="14.1" customHeight="1" x14ac:dyDescent="0.1"/>
    <row r="142" ht="14.1" customHeight="1" x14ac:dyDescent="0.1"/>
    <row r="143" ht="14.1" customHeight="1" x14ac:dyDescent="0.1"/>
    <row r="144" ht="14.1" customHeight="1" x14ac:dyDescent="0.1"/>
    <row r="145" ht="14.1" customHeight="1" x14ac:dyDescent="0.1"/>
    <row r="146" ht="14.1" customHeight="1" x14ac:dyDescent="0.1"/>
    <row r="147" ht="14.1" customHeight="1" x14ac:dyDescent="0.1"/>
    <row r="148" ht="14.1" customHeight="1" x14ac:dyDescent="0.1"/>
    <row r="149" ht="14.1" customHeight="1" x14ac:dyDescent="0.1"/>
    <row r="150" ht="14.1" customHeight="1" x14ac:dyDescent="0.1"/>
    <row r="151" ht="14.1" customHeight="1" x14ac:dyDescent="0.1"/>
    <row r="152" ht="14.1" customHeight="1" x14ac:dyDescent="0.1"/>
    <row r="153" ht="14.1" customHeight="1" x14ac:dyDescent="0.1"/>
    <row r="154" ht="14.1" customHeight="1" x14ac:dyDescent="0.1"/>
    <row r="155" ht="14.1" customHeight="1" x14ac:dyDescent="0.1"/>
    <row r="156" ht="14.1" customHeight="1" x14ac:dyDescent="0.1"/>
    <row r="157" ht="14.1" customHeight="1" x14ac:dyDescent="0.1"/>
    <row r="158" ht="14.1" customHeight="1" x14ac:dyDescent="0.1"/>
    <row r="159" ht="14.1" customHeight="1" x14ac:dyDescent="0.1"/>
    <row r="160" ht="14.1" customHeight="1" x14ac:dyDescent="0.1"/>
    <row r="161" ht="14.1" customHeight="1" x14ac:dyDescent="0.1"/>
    <row r="162" ht="14.1" customHeight="1" x14ac:dyDescent="0.1"/>
    <row r="163" ht="14.1" customHeight="1" x14ac:dyDescent="0.1"/>
    <row r="164" ht="14.1" customHeight="1" x14ac:dyDescent="0.1"/>
    <row r="165" ht="14.1" customHeight="1" x14ac:dyDescent="0.1"/>
    <row r="166" ht="14.1" customHeight="1" x14ac:dyDescent="0.1"/>
    <row r="167" ht="14.1" customHeight="1" x14ac:dyDescent="0.1"/>
    <row r="168" ht="14.1" customHeight="1" x14ac:dyDescent="0.1"/>
    <row r="169" ht="14.1" customHeight="1" x14ac:dyDescent="0.1"/>
    <row r="170" ht="14.1" customHeight="1" x14ac:dyDescent="0.1"/>
    <row r="171" ht="14.1" customHeight="1" x14ac:dyDescent="0.1"/>
    <row r="172" ht="14.1" customHeight="1" x14ac:dyDescent="0.1"/>
    <row r="173" ht="14.1" customHeight="1" x14ac:dyDescent="0.1"/>
    <row r="174" ht="14.1" customHeight="1" x14ac:dyDescent="0.1"/>
    <row r="175" ht="14.1" customHeight="1" x14ac:dyDescent="0.1"/>
    <row r="176" ht="14.1" customHeight="1" x14ac:dyDescent="0.1"/>
    <row r="177" ht="14.1" customHeight="1" x14ac:dyDescent="0.1"/>
    <row r="178" ht="14.1" customHeight="1" x14ac:dyDescent="0.1"/>
    <row r="179" ht="14.1" customHeight="1" x14ac:dyDescent="0.1"/>
    <row r="180" ht="14.1" customHeight="1" x14ac:dyDescent="0.1"/>
    <row r="181" ht="14.1" customHeight="1" x14ac:dyDescent="0.1"/>
    <row r="182" ht="14.1" customHeight="1" x14ac:dyDescent="0.1"/>
    <row r="183" ht="14.1" customHeight="1" x14ac:dyDescent="0.1"/>
    <row r="184" ht="14.1" customHeight="1" x14ac:dyDescent="0.1"/>
    <row r="185" ht="14.1" customHeight="1" x14ac:dyDescent="0.1"/>
    <row r="186" ht="14.1" customHeight="1" x14ac:dyDescent="0.1"/>
    <row r="187" ht="14.1" customHeight="1" x14ac:dyDescent="0.1"/>
    <row r="188" ht="14.1" customHeight="1" x14ac:dyDescent="0.1"/>
    <row r="189" ht="14.1" customHeight="1" x14ac:dyDescent="0.1"/>
    <row r="190" ht="14.1" customHeight="1" x14ac:dyDescent="0.1"/>
    <row r="191" ht="14.1" customHeight="1" x14ac:dyDescent="0.1"/>
    <row r="192" ht="14.1" customHeight="1" x14ac:dyDescent="0.1"/>
    <row r="193" ht="14.1" customHeight="1" x14ac:dyDescent="0.1"/>
    <row r="194" ht="14.1" customHeight="1" x14ac:dyDescent="0.1"/>
    <row r="195" ht="14.1" customHeight="1" x14ac:dyDescent="0.1"/>
    <row r="196" ht="14.1" customHeight="1" x14ac:dyDescent="0.1"/>
    <row r="197" ht="14.1" customHeight="1" x14ac:dyDescent="0.1"/>
    <row r="198" ht="14.1" customHeight="1" x14ac:dyDescent="0.1"/>
    <row r="199" ht="14.1" customHeight="1" x14ac:dyDescent="0.1"/>
    <row r="200" ht="14.1" customHeight="1" x14ac:dyDescent="0.1"/>
    <row r="201" ht="14.1" customHeight="1" x14ac:dyDescent="0.1"/>
    <row r="202" ht="14.1" customHeight="1" x14ac:dyDescent="0.1"/>
    <row r="203" ht="14.1" customHeight="1" x14ac:dyDescent="0.1"/>
    <row r="204" ht="14.1" customHeight="1" x14ac:dyDescent="0.1"/>
    <row r="205" ht="14.1" customHeight="1" x14ac:dyDescent="0.1"/>
    <row r="206" ht="14.1" customHeight="1" x14ac:dyDescent="0.1"/>
    <row r="207" ht="14.1" customHeight="1" x14ac:dyDescent="0.1"/>
    <row r="208" ht="14.1" customHeight="1" x14ac:dyDescent="0.1"/>
    <row r="209" ht="14.1" customHeight="1" x14ac:dyDescent="0.1"/>
    <row r="210" ht="14.1" customHeight="1" x14ac:dyDescent="0.1"/>
    <row r="211" ht="14.1" customHeight="1" x14ac:dyDescent="0.1"/>
    <row r="212" ht="14.1" customHeight="1" x14ac:dyDescent="0.1"/>
    <row r="213" ht="14.1" customHeight="1" x14ac:dyDescent="0.1"/>
    <row r="214" ht="14.1" customHeight="1" x14ac:dyDescent="0.1"/>
    <row r="215" ht="14.1" customHeight="1" x14ac:dyDescent="0.1"/>
    <row r="216" ht="14.1" customHeight="1" x14ac:dyDescent="0.1"/>
    <row r="217" ht="14.1" customHeight="1" x14ac:dyDescent="0.1"/>
    <row r="218" ht="14.1" customHeight="1" x14ac:dyDescent="0.1"/>
    <row r="219" ht="14.1" customHeight="1" x14ac:dyDescent="0.1"/>
    <row r="220" ht="14.1" customHeight="1" x14ac:dyDescent="0.1"/>
    <row r="221" ht="14.1" customHeight="1" x14ac:dyDescent="0.1"/>
    <row r="222" ht="14.1" customHeight="1" x14ac:dyDescent="0.1"/>
    <row r="223" ht="14.1" customHeight="1" x14ac:dyDescent="0.1"/>
    <row r="224" ht="14.1" customHeight="1" x14ac:dyDescent="0.1"/>
    <row r="225" ht="14.1" customHeight="1" x14ac:dyDescent="0.1"/>
    <row r="226" ht="14.1" customHeight="1" x14ac:dyDescent="0.1"/>
    <row r="227" ht="14.1" customHeight="1" x14ac:dyDescent="0.1"/>
    <row r="228" ht="14.1" customHeight="1" x14ac:dyDescent="0.1"/>
    <row r="229" ht="14.1" customHeight="1" x14ac:dyDescent="0.1"/>
    <row r="230" ht="14.1" customHeight="1" x14ac:dyDescent="0.1"/>
    <row r="231" ht="14.1" customHeight="1" x14ac:dyDescent="0.1"/>
    <row r="232" ht="14.1" customHeight="1" x14ac:dyDescent="0.1"/>
    <row r="233" ht="14.1" customHeight="1" x14ac:dyDescent="0.1"/>
    <row r="234" ht="14.1" customHeight="1" x14ac:dyDescent="0.1"/>
    <row r="235" ht="14.1" customHeight="1" x14ac:dyDescent="0.1"/>
    <row r="236" ht="14.1" customHeight="1" x14ac:dyDescent="0.1"/>
    <row r="237" ht="14.1" customHeight="1" x14ac:dyDescent="0.1"/>
    <row r="238" ht="14.1" customHeight="1" x14ac:dyDescent="0.1"/>
    <row r="239" ht="14.1" customHeight="1" x14ac:dyDescent="0.1"/>
    <row r="240" ht="14.1" customHeight="1" x14ac:dyDescent="0.1"/>
    <row r="241" ht="14.1" customHeight="1" x14ac:dyDescent="0.1"/>
    <row r="242" ht="14.1" customHeight="1" x14ac:dyDescent="0.1"/>
    <row r="243" ht="14.1" customHeight="1" x14ac:dyDescent="0.1"/>
    <row r="244" ht="14.1" customHeight="1" x14ac:dyDescent="0.1"/>
    <row r="245" ht="14.1" customHeight="1" x14ac:dyDescent="0.1"/>
    <row r="246" ht="14.1" customHeight="1" x14ac:dyDescent="0.1"/>
    <row r="247" ht="14.1" customHeight="1" x14ac:dyDescent="0.1"/>
    <row r="248" ht="14.1" customHeight="1" x14ac:dyDescent="0.1"/>
    <row r="249" ht="14.1" customHeight="1" x14ac:dyDescent="0.1"/>
    <row r="250" ht="14.1" customHeight="1" x14ac:dyDescent="0.1"/>
    <row r="251" ht="14.1" customHeight="1" x14ac:dyDescent="0.1"/>
    <row r="252" ht="14.1" customHeight="1" x14ac:dyDescent="0.1"/>
    <row r="253" ht="14.1" customHeight="1" x14ac:dyDescent="0.1"/>
    <row r="254" ht="14.1" customHeight="1" x14ac:dyDescent="0.1"/>
    <row r="255" ht="14.1" customHeight="1" x14ac:dyDescent="0.1"/>
    <row r="256" ht="14.1" customHeight="1" x14ac:dyDescent="0.1"/>
    <row r="257" ht="14.1" customHeight="1" x14ac:dyDescent="0.1"/>
    <row r="258" ht="14.1" customHeight="1" x14ac:dyDescent="0.1"/>
    <row r="259" ht="14.1" customHeight="1" x14ac:dyDescent="0.1"/>
    <row r="260" ht="14.1" customHeight="1" x14ac:dyDescent="0.1"/>
    <row r="261" ht="14.1" customHeight="1" x14ac:dyDescent="0.1"/>
    <row r="262" ht="14.1" customHeight="1" x14ac:dyDescent="0.1"/>
    <row r="263" ht="14.1" customHeight="1" x14ac:dyDescent="0.1"/>
    <row r="264" ht="14.1" customHeight="1" x14ac:dyDescent="0.1"/>
    <row r="265" ht="14.1" customHeight="1" x14ac:dyDescent="0.1"/>
    <row r="266" ht="14.1" customHeight="1" x14ac:dyDescent="0.1"/>
    <row r="267" ht="14.1" customHeight="1" x14ac:dyDescent="0.1"/>
    <row r="268" ht="14.1" customHeight="1" x14ac:dyDescent="0.1"/>
    <row r="269" ht="14.1" customHeight="1" x14ac:dyDescent="0.1"/>
    <row r="270" ht="14.1" customHeight="1" x14ac:dyDescent="0.1"/>
    <row r="271" ht="14.1" customHeight="1" x14ac:dyDescent="0.1"/>
    <row r="272" ht="14.1" customHeight="1" x14ac:dyDescent="0.1"/>
    <row r="273" ht="14.1" customHeight="1" x14ac:dyDescent="0.1"/>
    <row r="274" ht="14.1" customHeight="1" x14ac:dyDescent="0.1"/>
    <row r="275" ht="14.1" customHeight="1" x14ac:dyDescent="0.1"/>
    <row r="276" ht="14.1" customHeight="1" x14ac:dyDescent="0.1"/>
    <row r="277" ht="14.1" customHeight="1" x14ac:dyDescent="0.1"/>
    <row r="278" ht="14.1" customHeight="1" x14ac:dyDescent="0.1"/>
    <row r="279" ht="14.1" customHeight="1" x14ac:dyDescent="0.1"/>
    <row r="280" ht="14.1" customHeight="1" x14ac:dyDescent="0.1"/>
    <row r="281" ht="14.1" customHeight="1" x14ac:dyDescent="0.1"/>
    <row r="282" ht="14.1" customHeight="1" x14ac:dyDescent="0.1"/>
    <row r="283" ht="14.1" customHeight="1" x14ac:dyDescent="0.1"/>
    <row r="284" ht="14.1" customHeight="1" x14ac:dyDescent="0.1"/>
    <row r="285" ht="14.1" customHeight="1" x14ac:dyDescent="0.1"/>
    <row r="286" ht="14.1" customHeight="1" x14ac:dyDescent="0.1"/>
    <row r="287" ht="14.1" customHeight="1" x14ac:dyDescent="0.1"/>
    <row r="288" ht="14.1" customHeight="1" x14ac:dyDescent="0.1"/>
    <row r="289" ht="14.1" customHeight="1" x14ac:dyDescent="0.1"/>
    <row r="290" ht="14.1" customHeight="1" x14ac:dyDescent="0.1"/>
    <row r="291" ht="14.1" customHeight="1" x14ac:dyDescent="0.1"/>
    <row r="292" ht="14.1" customHeight="1" x14ac:dyDescent="0.1"/>
    <row r="293" ht="14.1" customHeight="1" x14ac:dyDescent="0.1"/>
    <row r="294" ht="14.1" customHeight="1" x14ac:dyDescent="0.1"/>
    <row r="295" ht="14.1" customHeight="1" x14ac:dyDescent="0.1"/>
    <row r="296" ht="14.1" customHeight="1" x14ac:dyDescent="0.1"/>
    <row r="297" ht="14.1" customHeight="1" x14ac:dyDescent="0.1"/>
    <row r="298" ht="14.1" customHeight="1" x14ac:dyDescent="0.1"/>
    <row r="299" ht="14.1" customHeight="1" x14ac:dyDescent="0.1"/>
    <row r="300" ht="14.1" customHeight="1" x14ac:dyDescent="0.1"/>
    <row r="301" ht="14.1" customHeight="1" x14ac:dyDescent="0.1"/>
    <row r="302" ht="14.1" customHeight="1" x14ac:dyDescent="0.1"/>
    <row r="303" ht="14.1" customHeight="1" x14ac:dyDescent="0.1"/>
    <row r="304" ht="14.1" customHeight="1" x14ac:dyDescent="0.1"/>
    <row r="305" ht="14.1" customHeight="1" x14ac:dyDescent="0.1"/>
    <row r="306" ht="14.1" customHeight="1" x14ac:dyDescent="0.1"/>
    <row r="307" ht="14.1" customHeight="1" x14ac:dyDescent="0.1"/>
    <row r="308" ht="14.1" customHeight="1" x14ac:dyDescent="0.1"/>
    <row r="309" ht="14.1" customHeight="1" x14ac:dyDescent="0.1"/>
    <row r="310" ht="14.1" customHeight="1" x14ac:dyDescent="0.1"/>
    <row r="311" ht="14.1" customHeight="1" x14ac:dyDescent="0.1"/>
    <row r="312" ht="14.1" customHeight="1" x14ac:dyDescent="0.1"/>
    <row r="313" ht="14.1" customHeight="1" x14ac:dyDescent="0.1"/>
    <row r="314" ht="14.1" customHeight="1" x14ac:dyDescent="0.1"/>
    <row r="315" ht="14.1" customHeight="1" x14ac:dyDescent="0.1"/>
    <row r="316" ht="14.1" customHeight="1" x14ac:dyDescent="0.1"/>
    <row r="317" ht="14.1" customHeight="1" x14ac:dyDescent="0.1"/>
    <row r="318" ht="14.1" customHeight="1" x14ac:dyDescent="0.1"/>
    <row r="319" ht="14.1" customHeight="1" x14ac:dyDescent="0.1"/>
    <row r="320" ht="14.1" customHeight="1" x14ac:dyDescent="0.1"/>
    <row r="321" ht="14.1" customHeight="1" x14ac:dyDescent="0.1"/>
    <row r="322" ht="14.1" customHeight="1" x14ac:dyDescent="0.1"/>
    <row r="323" ht="14.1" customHeight="1" x14ac:dyDescent="0.1"/>
    <row r="324" ht="14.1" customHeight="1" x14ac:dyDescent="0.1"/>
    <row r="325" ht="14.1" customHeight="1" x14ac:dyDescent="0.1"/>
    <row r="326" ht="14.1" customHeight="1" x14ac:dyDescent="0.1"/>
    <row r="327" ht="14.1" customHeight="1" x14ac:dyDescent="0.1"/>
    <row r="328" ht="14.1" customHeight="1" x14ac:dyDescent="0.1"/>
    <row r="329" ht="14.1" customHeight="1" x14ac:dyDescent="0.1"/>
    <row r="330" ht="14.1" customHeight="1" x14ac:dyDescent="0.1"/>
    <row r="331" ht="14.1" customHeight="1" x14ac:dyDescent="0.1"/>
    <row r="332" ht="14.1" customHeight="1" x14ac:dyDescent="0.1"/>
    <row r="333" ht="14.1" customHeight="1" x14ac:dyDescent="0.1"/>
    <row r="334" ht="14.1" customHeight="1" x14ac:dyDescent="0.1"/>
    <row r="335" ht="14.1" customHeight="1" x14ac:dyDescent="0.1"/>
    <row r="336" ht="14.1" customHeight="1" x14ac:dyDescent="0.1"/>
    <row r="337" ht="14.1" customHeight="1" x14ac:dyDescent="0.1"/>
    <row r="338" ht="14.1" customHeight="1" x14ac:dyDescent="0.1"/>
    <row r="339" ht="14.1" customHeight="1" x14ac:dyDescent="0.1"/>
    <row r="340" ht="14.1" customHeight="1" x14ac:dyDescent="0.1"/>
    <row r="341" ht="14.1" customHeight="1" x14ac:dyDescent="0.1"/>
    <row r="342" ht="14.1" customHeight="1" x14ac:dyDescent="0.1"/>
    <row r="343" ht="14.1" customHeight="1" x14ac:dyDescent="0.1"/>
    <row r="344" ht="14.1" customHeight="1" x14ac:dyDescent="0.1"/>
    <row r="345" ht="14.1" customHeight="1" x14ac:dyDescent="0.1"/>
    <row r="346" ht="14.1" customHeight="1" x14ac:dyDescent="0.1"/>
    <row r="347" ht="14.1" customHeight="1" x14ac:dyDescent="0.1"/>
    <row r="348" ht="14.1" customHeight="1" x14ac:dyDescent="0.1"/>
    <row r="349" ht="14.1" customHeight="1" x14ac:dyDescent="0.1"/>
    <row r="350" ht="14.1" customHeight="1" x14ac:dyDescent="0.1"/>
    <row r="351" ht="14.1" customHeight="1" x14ac:dyDescent="0.1"/>
    <row r="352" ht="14.1" customHeight="1" x14ac:dyDescent="0.1"/>
    <row r="353" ht="14.1" customHeight="1" x14ac:dyDescent="0.1"/>
    <row r="354" ht="14.1" customHeight="1" x14ac:dyDescent="0.1"/>
    <row r="355" ht="14.1" customHeight="1" x14ac:dyDescent="0.1"/>
    <row r="356" ht="14.1" customHeight="1" x14ac:dyDescent="0.1"/>
    <row r="357" ht="14.1" customHeight="1" x14ac:dyDescent="0.1"/>
    <row r="358" ht="14.1" customHeight="1" x14ac:dyDescent="0.1"/>
    <row r="359" ht="14.1" customHeight="1" x14ac:dyDescent="0.1"/>
    <row r="360" ht="14.1" customHeight="1" x14ac:dyDescent="0.1"/>
    <row r="361" ht="14.1" customHeight="1" x14ac:dyDescent="0.1"/>
    <row r="362" ht="14.1" customHeight="1" x14ac:dyDescent="0.1"/>
    <row r="363" ht="14.1" customHeight="1" x14ac:dyDescent="0.1"/>
    <row r="364" ht="14.1" customHeight="1" x14ac:dyDescent="0.1"/>
    <row r="365" ht="14.1" customHeight="1" x14ac:dyDescent="0.1"/>
    <row r="366" ht="14.1" customHeight="1" x14ac:dyDescent="0.1"/>
    <row r="367" ht="14.1" customHeight="1" x14ac:dyDescent="0.1"/>
    <row r="368" ht="14.1" customHeight="1" x14ac:dyDescent="0.1"/>
    <row r="369" ht="14.1" customHeight="1" x14ac:dyDescent="0.1"/>
    <row r="370" ht="14.1" customHeight="1" x14ac:dyDescent="0.1"/>
    <row r="371" ht="14.1" customHeight="1" x14ac:dyDescent="0.1"/>
    <row r="372" ht="14.1" customHeight="1" x14ac:dyDescent="0.1"/>
    <row r="373" ht="14.1" customHeight="1" x14ac:dyDescent="0.1"/>
    <row r="374" ht="14.1" customHeight="1" x14ac:dyDescent="0.1"/>
    <row r="375" ht="14.1" customHeight="1" x14ac:dyDescent="0.1"/>
    <row r="376" ht="14.1" customHeight="1" x14ac:dyDescent="0.1"/>
    <row r="377" ht="14.1" customHeight="1" x14ac:dyDescent="0.1"/>
    <row r="378" ht="14.1" customHeight="1" x14ac:dyDescent="0.1"/>
    <row r="379" ht="14.1" customHeight="1" x14ac:dyDescent="0.1"/>
    <row r="380" ht="14.1" customHeight="1" x14ac:dyDescent="0.1"/>
    <row r="381" ht="14.1" customHeight="1" x14ac:dyDescent="0.1"/>
    <row r="382" ht="14.1" customHeight="1" x14ac:dyDescent="0.1"/>
    <row r="383" ht="14.1" customHeight="1" x14ac:dyDescent="0.1"/>
    <row r="384" ht="14.1" customHeight="1" x14ac:dyDescent="0.1"/>
    <row r="385" ht="14.1" customHeight="1" x14ac:dyDescent="0.1"/>
    <row r="386" ht="14.1" customHeight="1" x14ac:dyDescent="0.1"/>
    <row r="387" ht="14.1" customHeight="1" x14ac:dyDescent="0.1"/>
    <row r="388" ht="14.1" customHeight="1" x14ac:dyDescent="0.1"/>
    <row r="389" ht="14.1" customHeight="1" x14ac:dyDescent="0.1"/>
    <row r="390" ht="14.1" customHeight="1" x14ac:dyDescent="0.1"/>
    <row r="391" ht="14.1" customHeight="1" x14ac:dyDescent="0.1"/>
    <row r="392" ht="14.1" customHeight="1" x14ac:dyDescent="0.1"/>
    <row r="393" ht="14.1" customHeight="1" x14ac:dyDescent="0.1"/>
    <row r="394" ht="14.1" customHeight="1" x14ac:dyDescent="0.1"/>
    <row r="395" ht="14.1" customHeight="1" x14ac:dyDescent="0.1"/>
    <row r="396" ht="14.1" customHeight="1" x14ac:dyDescent="0.1"/>
    <row r="397" ht="14.1" customHeight="1" x14ac:dyDescent="0.1"/>
    <row r="398" ht="14.1" customHeight="1" x14ac:dyDescent="0.1"/>
    <row r="399" ht="14.1" customHeight="1" x14ac:dyDescent="0.1"/>
    <row r="400" ht="14.1" customHeight="1" x14ac:dyDescent="0.1"/>
    <row r="401" ht="14.1" customHeight="1" x14ac:dyDescent="0.1"/>
    <row r="402" ht="14.1" customHeight="1" x14ac:dyDescent="0.1"/>
    <row r="403" ht="14.1" customHeight="1" x14ac:dyDescent="0.1"/>
    <row r="404" ht="14.1" customHeight="1" x14ac:dyDescent="0.1"/>
    <row r="405" ht="14.1" customHeight="1" x14ac:dyDescent="0.1"/>
    <row r="406" ht="14.1" customHeight="1" x14ac:dyDescent="0.1"/>
    <row r="407" ht="14.1" customHeight="1" x14ac:dyDescent="0.1"/>
    <row r="408" ht="14.1" customHeight="1" x14ac:dyDescent="0.1"/>
    <row r="409" ht="14.1" customHeight="1" x14ac:dyDescent="0.1"/>
    <row r="410" ht="14.1" customHeight="1" x14ac:dyDescent="0.1"/>
    <row r="411" ht="14.1" customHeight="1" x14ac:dyDescent="0.1"/>
    <row r="412" ht="14.1" customHeight="1" x14ac:dyDescent="0.1"/>
    <row r="413" ht="14.1" customHeight="1" x14ac:dyDescent="0.1"/>
    <row r="414" ht="14.1" customHeight="1" x14ac:dyDescent="0.1"/>
    <row r="415" ht="14.1" customHeight="1" x14ac:dyDescent="0.1"/>
    <row r="416" ht="14.1" customHeight="1" x14ac:dyDescent="0.1"/>
    <row r="417" ht="14.1" customHeight="1" x14ac:dyDescent="0.1"/>
    <row r="418" ht="14.1" customHeight="1" x14ac:dyDescent="0.1"/>
    <row r="419" ht="14.1" customHeight="1" x14ac:dyDescent="0.1"/>
    <row r="420" ht="14.1" customHeight="1" x14ac:dyDescent="0.1"/>
    <row r="421" ht="14.1" customHeight="1" x14ac:dyDescent="0.1"/>
    <row r="422" ht="14.1" customHeight="1" x14ac:dyDescent="0.1"/>
    <row r="423" ht="14.1" customHeight="1" x14ac:dyDescent="0.1"/>
    <row r="424" ht="14.1" customHeight="1" x14ac:dyDescent="0.1"/>
    <row r="425" ht="14.1" customHeight="1" x14ac:dyDescent="0.1"/>
    <row r="426" ht="14.1" customHeight="1" x14ac:dyDescent="0.1"/>
    <row r="427" ht="14.1" customHeight="1" x14ac:dyDescent="0.1"/>
    <row r="428" ht="14.1" customHeight="1" x14ac:dyDescent="0.1"/>
    <row r="429" ht="14.1" customHeight="1" x14ac:dyDescent="0.1"/>
    <row r="430" ht="14.1" customHeight="1" x14ac:dyDescent="0.1"/>
    <row r="431" ht="14.1" customHeight="1" x14ac:dyDescent="0.1"/>
    <row r="432" ht="14.1" customHeight="1" x14ac:dyDescent="0.1"/>
    <row r="433" ht="14.1" customHeight="1" x14ac:dyDescent="0.1"/>
    <row r="434" ht="14.1" customHeight="1" x14ac:dyDescent="0.1"/>
    <row r="435" ht="14.1" customHeight="1" x14ac:dyDescent="0.1"/>
    <row r="436" ht="14.1" customHeight="1" x14ac:dyDescent="0.1"/>
    <row r="437" ht="14.1" customHeight="1" x14ac:dyDescent="0.1"/>
    <row r="438" ht="14.1" customHeight="1" x14ac:dyDescent="0.1"/>
    <row r="439" ht="14.1" customHeight="1" x14ac:dyDescent="0.1"/>
    <row r="440" ht="14.1" customHeight="1" x14ac:dyDescent="0.1"/>
    <row r="441" ht="14.1" customHeight="1" x14ac:dyDescent="0.1"/>
    <row r="442" ht="14.1" customHeight="1" x14ac:dyDescent="0.1"/>
    <row r="443" ht="14.1" customHeight="1" x14ac:dyDescent="0.1"/>
    <row r="444" ht="14.1" customHeight="1" x14ac:dyDescent="0.1"/>
    <row r="445" ht="14.1" customHeight="1" x14ac:dyDescent="0.1"/>
    <row r="446" ht="14.1" customHeight="1" x14ac:dyDescent="0.1"/>
    <row r="447" ht="14.1" customHeight="1" x14ac:dyDescent="0.1"/>
    <row r="448" ht="14.1" customHeight="1" x14ac:dyDescent="0.1"/>
    <row r="449" ht="14.1" customHeight="1" x14ac:dyDescent="0.1"/>
    <row r="450" ht="14.1" customHeight="1" x14ac:dyDescent="0.1"/>
    <row r="451" ht="14.1" customHeight="1" x14ac:dyDescent="0.1"/>
    <row r="452" ht="14.1" customHeight="1" x14ac:dyDescent="0.1"/>
    <row r="453" ht="14.1" customHeight="1" x14ac:dyDescent="0.1"/>
    <row r="454" ht="14.1" customHeight="1" x14ac:dyDescent="0.1"/>
    <row r="455" ht="14.1" customHeight="1" x14ac:dyDescent="0.1"/>
    <row r="456" ht="14.1" customHeight="1" x14ac:dyDescent="0.1"/>
    <row r="457" ht="14.1" customHeight="1" x14ac:dyDescent="0.1"/>
    <row r="458" ht="14.1" customHeight="1" x14ac:dyDescent="0.1"/>
    <row r="459" ht="14.1" customHeight="1" x14ac:dyDescent="0.1"/>
    <row r="460" ht="14.1" customHeight="1" x14ac:dyDescent="0.1"/>
    <row r="461" ht="14.1" customHeight="1" x14ac:dyDescent="0.1"/>
    <row r="462" ht="14.1" customHeight="1" x14ac:dyDescent="0.1"/>
    <row r="463" ht="14.1" customHeight="1" x14ac:dyDescent="0.1"/>
    <row r="464" ht="14.1" customHeight="1" x14ac:dyDescent="0.1"/>
    <row r="465" ht="14.1" customHeight="1" x14ac:dyDescent="0.1"/>
    <row r="466" ht="14.1" customHeight="1" x14ac:dyDescent="0.1"/>
    <row r="467" ht="14.1" customHeight="1" x14ac:dyDescent="0.1"/>
    <row r="468" ht="14.1" customHeight="1" x14ac:dyDescent="0.1"/>
    <row r="469" ht="14.1" customHeight="1" x14ac:dyDescent="0.1"/>
    <row r="470" ht="14.1" customHeight="1" x14ac:dyDescent="0.1"/>
    <row r="471" ht="14.1" customHeight="1" x14ac:dyDescent="0.1"/>
    <row r="472" ht="14.1" customHeight="1" x14ac:dyDescent="0.1"/>
    <row r="473" ht="14.1" customHeight="1" x14ac:dyDescent="0.1"/>
    <row r="474" ht="14.1" customHeight="1" x14ac:dyDescent="0.1"/>
    <row r="475" ht="14.1" customHeight="1" x14ac:dyDescent="0.1"/>
    <row r="476" ht="14.1" customHeight="1" x14ac:dyDescent="0.1"/>
    <row r="477" ht="14.1" customHeight="1" x14ac:dyDescent="0.1"/>
    <row r="478" ht="14.1" customHeight="1" x14ac:dyDescent="0.1"/>
    <row r="479" ht="14.1" customHeight="1" x14ac:dyDescent="0.1"/>
    <row r="480" ht="14.1" customHeight="1" x14ac:dyDescent="0.1"/>
    <row r="481" ht="14.1" customHeight="1" x14ac:dyDescent="0.1"/>
    <row r="482" ht="14.1" customHeight="1" x14ac:dyDescent="0.1"/>
    <row r="483" ht="14.1" customHeight="1" x14ac:dyDescent="0.1"/>
    <row r="484" ht="14.1" customHeight="1" x14ac:dyDescent="0.1"/>
    <row r="485" ht="14.1" customHeight="1" x14ac:dyDescent="0.1"/>
    <row r="486" ht="14.1" customHeight="1" x14ac:dyDescent="0.1"/>
    <row r="487" ht="14.1" customHeight="1" x14ac:dyDescent="0.1"/>
    <row r="488" ht="14.1" customHeight="1" x14ac:dyDescent="0.1"/>
    <row r="489" ht="14.1" customHeight="1" x14ac:dyDescent="0.1"/>
    <row r="490" ht="14.1" customHeight="1" x14ac:dyDescent="0.1"/>
    <row r="491" ht="14.1" customHeight="1" x14ac:dyDescent="0.1"/>
    <row r="492" ht="14.1" customHeight="1" x14ac:dyDescent="0.1"/>
    <row r="493" ht="14.1" customHeight="1" x14ac:dyDescent="0.1"/>
    <row r="494" ht="14.1" customHeight="1" x14ac:dyDescent="0.1"/>
    <row r="495" ht="14.1" customHeight="1" x14ac:dyDescent="0.1"/>
    <row r="496" ht="14.1" customHeight="1" x14ac:dyDescent="0.1"/>
    <row r="497" ht="14.1" customHeight="1" x14ac:dyDescent="0.1"/>
    <row r="498" ht="14.1" customHeight="1" x14ac:dyDescent="0.1"/>
    <row r="499" ht="14.1" customHeight="1" x14ac:dyDescent="0.1"/>
    <row r="500" ht="14.1" customHeight="1" x14ac:dyDescent="0.1"/>
    <row r="501" ht="14.1" customHeight="1" x14ac:dyDescent="0.1"/>
    <row r="502" ht="14.1" customHeight="1" x14ac:dyDescent="0.1"/>
    <row r="503" ht="14.1" customHeight="1" x14ac:dyDescent="0.1"/>
    <row r="504" ht="14.1" customHeight="1" x14ac:dyDescent="0.1"/>
    <row r="505" ht="14.1" customHeight="1" x14ac:dyDescent="0.1"/>
    <row r="506" ht="14.1" customHeight="1" x14ac:dyDescent="0.1"/>
    <row r="507" ht="14.1" customHeight="1" x14ac:dyDescent="0.1"/>
    <row r="508" ht="14.1" customHeight="1" x14ac:dyDescent="0.1"/>
    <row r="509" ht="14.1" customHeight="1" x14ac:dyDescent="0.1"/>
    <row r="510" ht="14.1" customHeight="1" x14ac:dyDescent="0.1"/>
    <row r="511" ht="14.1" customHeight="1" x14ac:dyDescent="0.1"/>
    <row r="512" ht="14.1" customHeight="1" x14ac:dyDescent="0.1"/>
    <row r="513" ht="14.1" customHeight="1" x14ac:dyDescent="0.1"/>
    <row r="514" ht="14.1" customHeight="1" x14ac:dyDescent="0.1"/>
    <row r="515" ht="14.1" customHeight="1" x14ac:dyDescent="0.1"/>
    <row r="516" ht="14.1" customHeight="1" x14ac:dyDescent="0.1"/>
    <row r="517" ht="14.1" customHeight="1" x14ac:dyDescent="0.1"/>
    <row r="518" ht="14.1" customHeight="1" x14ac:dyDescent="0.1"/>
    <row r="519" ht="14.1" customHeight="1" x14ac:dyDescent="0.1"/>
    <row r="520" ht="14.1" customHeight="1" x14ac:dyDescent="0.1"/>
    <row r="521" ht="14.1" customHeight="1" x14ac:dyDescent="0.1"/>
    <row r="522" ht="14.1" customHeight="1" x14ac:dyDescent="0.1"/>
    <row r="523" ht="14.1" customHeight="1" x14ac:dyDescent="0.1"/>
    <row r="524" ht="14.1" customHeight="1" x14ac:dyDescent="0.1"/>
    <row r="525" ht="14.1" customHeight="1" x14ac:dyDescent="0.1"/>
    <row r="526" ht="14.1" customHeight="1" x14ac:dyDescent="0.1"/>
    <row r="527" ht="14.1" customHeight="1" x14ac:dyDescent="0.1"/>
    <row r="528" ht="14.1" customHeight="1" x14ac:dyDescent="0.1"/>
    <row r="529" ht="14.1" customHeight="1" x14ac:dyDescent="0.1"/>
    <row r="530" ht="14.1" customHeight="1" x14ac:dyDescent="0.1"/>
    <row r="531" ht="14.1" customHeight="1" x14ac:dyDescent="0.1"/>
    <row r="532" ht="14.1" customHeight="1" x14ac:dyDescent="0.1"/>
    <row r="533" ht="14.1" customHeight="1" x14ac:dyDescent="0.1"/>
    <row r="534" ht="14.1" customHeight="1" x14ac:dyDescent="0.1"/>
    <row r="535" ht="14.1" customHeight="1" x14ac:dyDescent="0.1"/>
    <row r="536" ht="14.1" customHeight="1" x14ac:dyDescent="0.1"/>
    <row r="537" ht="14.1" customHeight="1" x14ac:dyDescent="0.1"/>
    <row r="538" ht="14.1" customHeight="1" x14ac:dyDescent="0.1"/>
    <row r="539" ht="14.1" customHeight="1" x14ac:dyDescent="0.1"/>
    <row r="540" ht="14.1" customHeight="1" x14ac:dyDescent="0.1"/>
    <row r="541" ht="14.1" customHeight="1" x14ac:dyDescent="0.1"/>
    <row r="542" ht="14.1" customHeight="1" x14ac:dyDescent="0.1"/>
    <row r="543" ht="14.1" customHeight="1" x14ac:dyDescent="0.1"/>
    <row r="544" ht="14.1" customHeight="1" x14ac:dyDescent="0.1"/>
    <row r="545" ht="14.1" customHeight="1" x14ac:dyDescent="0.1"/>
    <row r="546" ht="14.1" customHeight="1" x14ac:dyDescent="0.1"/>
    <row r="547" ht="14.1" customHeight="1" x14ac:dyDescent="0.1"/>
    <row r="548" ht="14.1" customHeight="1" x14ac:dyDescent="0.1"/>
    <row r="549" ht="14.1" customHeight="1" x14ac:dyDescent="0.1"/>
    <row r="550" ht="14.1" customHeight="1" x14ac:dyDescent="0.1"/>
    <row r="551" ht="14.1" customHeight="1" x14ac:dyDescent="0.1"/>
    <row r="552" ht="14.1" customHeight="1" x14ac:dyDescent="0.1"/>
    <row r="553" ht="14.1" customHeight="1" x14ac:dyDescent="0.1"/>
    <row r="554" ht="14.1" customHeight="1" x14ac:dyDescent="0.1"/>
    <row r="555" ht="14.1" customHeight="1" x14ac:dyDescent="0.1"/>
    <row r="556" ht="14.1" customHeight="1" x14ac:dyDescent="0.1"/>
    <row r="557" ht="14.1" customHeight="1" x14ac:dyDescent="0.1"/>
    <row r="558" ht="14.1" customHeight="1" x14ac:dyDescent="0.1"/>
    <row r="559" ht="14.1" customHeight="1" x14ac:dyDescent="0.1"/>
    <row r="560" ht="14.1" customHeight="1" x14ac:dyDescent="0.1"/>
    <row r="561" ht="14.1" customHeight="1" x14ac:dyDescent="0.1"/>
    <row r="562" ht="14.1" customHeight="1" x14ac:dyDescent="0.1"/>
    <row r="563" ht="14.1" customHeight="1" x14ac:dyDescent="0.1"/>
    <row r="564" ht="14.1" customHeight="1" x14ac:dyDescent="0.1"/>
    <row r="565" ht="14.1" customHeight="1" x14ac:dyDescent="0.1"/>
    <row r="566" ht="14.1" customHeight="1" x14ac:dyDescent="0.1"/>
    <row r="567" ht="14.1" customHeight="1" x14ac:dyDescent="0.1"/>
    <row r="568" ht="14.1" customHeight="1" x14ac:dyDescent="0.1"/>
    <row r="569" ht="14.1" customHeight="1" x14ac:dyDescent="0.1"/>
    <row r="570" ht="14.1" customHeight="1" x14ac:dyDescent="0.1"/>
    <row r="571" ht="14.1" customHeight="1" x14ac:dyDescent="0.1"/>
    <row r="572" ht="14.1" customHeight="1" x14ac:dyDescent="0.1"/>
    <row r="573" ht="14.1" customHeight="1" x14ac:dyDescent="0.1"/>
    <row r="574" ht="14.1" customHeight="1" x14ac:dyDescent="0.1"/>
    <row r="575" ht="14.1" customHeight="1" x14ac:dyDescent="0.1"/>
    <row r="576" ht="14.1" customHeight="1" x14ac:dyDescent="0.1"/>
    <row r="577" ht="14.1" customHeight="1" x14ac:dyDescent="0.1"/>
    <row r="578" ht="14.1" customHeight="1" x14ac:dyDescent="0.1"/>
    <row r="579" ht="14.1" customHeight="1" x14ac:dyDescent="0.1"/>
    <row r="580" ht="14.1" customHeight="1" x14ac:dyDescent="0.1"/>
    <row r="581" ht="14.1" customHeight="1" x14ac:dyDescent="0.1"/>
    <row r="582" ht="14.1" customHeight="1" x14ac:dyDescent="0.1"/>
    <row r="583" ht="14.1" customHeight="1" x14ac:dyDescent="0.1"/>
    <row r="584" ht="14.1" customHeight="1" x14ac:dyDescent="0.1"/>
    <row r="585" ht="14.1" customHeight="1" x14ac:dyDescent="0.1"/>
    <row r="586" ht="14.1" customHeight="1" x14ac:dyDescent="0.1"/>
    <row r="587" ht="14.1" customHeight="1" x14ac:dyDescent="0.1"/>
    <row r="588" ht="14.1" customHeight="1" x14ac:dyDescent="0.1"/>
    <row r="589" ht="14.1" customHeight="1" x14ac:dyDescent="0.1"/>
    <row r="590" ht="14.1" customHeight="1" x14ac:dyDescent="0.1"/>
    <row r="591" ht="14.1" customHeight="1" x14ac:dyDescent="0.1"/>
    <row r="592" ht="14.1" customHeight="1" x14ac:dyDescent="0.1"/>
    <row r="593" ht="14.1" customHeight="1" x14ac:dyDescent="0.1"/>
    <row r="594" ht="14.1" customHeight="1" x14ac:dyDescent="0.1"/>
    <row r="595" ht="14.1" customHeight="1" x14ac:dyDescent="0.1"/>
    <row r="596" ht="14.1" customHeight="1" x14ac:dyDescent="0.1"/>
    <row r="597" ht="14.1" customHeight="1" x14ac:dyDescent="0.1"/>
    <row r="598" ht="14.1" customHeight="1" x14ac:dyDescent="0.1"/>
    <row r="599" ht="14.1" customHeight="1" x14ac:dyDescent="0.1"/>
    <row r="600" ht="14.1" customHeight="1" x14ac:dyDescent="0.1"/>
    <row r="601" ht="14.1" customHeight="1" x14ac:dyDescent="0.1"/>
    <row r="602" ht="14.1" customHeight="1" x14ac:dyDescent="0.1"/>
    <row r="603" ht="14.1" customHeight="1" x14ac:dyDescent="0.1"/>
    <row r="604" ht="14.1" customHeight="1" x14ac:dyDescent="0.1"/>
    <row r="605" ht="14.1" customHeight="1" x14ac:dyDescent="0.1"/>
    <row r="606" ht="14.1" customHeight="1" x14ac:dyDescent="0.1"/>
    <row r="607" ht="14.1" customHeight="1" x14ac:dyDescent="0.1"/>
    <row r="608" ht="14.1" customHeight="1" x14ac:dyDescent="0.1"/>
    <row r="609" ht="14.1" customHeight="1" x14ac:dyDescent="0.1"/>
    <row r="610" ht="14.1" customHeight="1" x14ac:dyDescent="0.1"/>
    <row r="611" ht="14.1" customHeight="1" x14ac:dyDescent="0.1"/>
    <row r="612" ht="14.1" customHeight="1" x14ac:dyDescent="0.1"/>
    <row r="613" ht="14.1" customHeight="1" x14ac:dyDescent="0.1"/>
    <row r="614" ht="14.1" customHeight="1" x14ac:dyDescent="0.1"/>
    <row r="615" ht="14.1" customHeight="1" x14ac:dyDescent="0.1"/>
    <row r="616" ht="14.1" customHeight="1" x14ac:dyDescent="0.1"/>
    <row r="617" ht="14.1" customHeight="1" x14ac:dyDescent="0.1"/>
    <row r="618" ht="14.1" customHeight="1" x14ac:dyDescent="0.1"/>
    <row r="619" ht="14.1" customHeight="1" x14ac:dyDescent="0.1"/>
    <row r="620" ht="14.1" customHeight="1" x14ac:dyDescent="0.1"/>
    <row r="621" ht="14.1" customHeight="1" x14ac:dyDescent="0.1"/>
    <row r="622" ht="14.1" customHeight="1" x14ac:dyDescent="0.1"/>
    <row r="623" ht="14.1" customHeight="1" x14ac:dyDescent="0.1"/>
    <row r="624" ht="14.1" customHeight="1" x14ac:dyDescent="0.1"/>
    <row r="625" ht="14.1" customHeight="1" x14ac:dyDescent="0.1"/>
    <row r="626" ht="14.1" customHeight="1" x14ac:dyDescent="0.1"/>
    <row r="627" ht="14.1" customHeight="1" x14ac:dyDescent="0.1"/>
    <row r="628" ht="14.1" customHeight="1" x14ac:dyDescent="0.1"/>
    <row r="629" ht="14.1" customHeight="1" x14ac:dyDescent="0.1"/>
    <row r="630" ht="14.1" customHeight="1" x14ac:dyDescent="0.1"/>
    <row r="631" ht="14.1" customHeight="1" x14ac:dyDescent="0.1"/>
    <row r="632" ht="14.1" customHeight="1" x14ac:dyDescent="0.1"/>
    <row r="633" ht="14.1" customHeight="1" x14ac:dyDescent="0.1"/>
    <row r="634" ht="14.1" customHeight="1" x14ac:dyDescent="0.1"/>
    <row r="635" ht="14.1" customHeight="1" x14ac:dyDescent="0.1"/>
    <row r="636" ht="14.1" customHeight="1" x14ac:dyDescent="0.1"/>
    <row r="637" ht="14.1" customHeight="1" x14ac:dyDescent="0.1"/>
    <row r="638" ht="14.1" customHeight="1" x14ac:dyDescent="0.1"/>
    <row r="639" ht="14.1" customHeight="1" x14ac:dyDescent="0.1"/>
    <row r="640" ht="14.1" customHeight="1" x14ac:dyDescent="0.1"/>
    <row r="641" ht="14.1" customHeight="1" x14ac:dyDescent="0.1"/>
    <row r="642" ht="14.1" customHeight="1" x14ac:dyDescent="0.1"/>
    <row r="643" ht="14.1" customHeight="1" x14ac:dyDescent="0.1"/>
    <row r="644" ht="14.1" customHeight="1" x14ac:dyDescent="0.1"/>
    <row r="645" ht="14.1" customHeight="1" x14ac:dyDescent="0.1"/>
    <row r="646" ht="14.1" customHeight="1" x14ac:dyDescent="0.1"/>
    <row r="647" ht="14.1" customHeight="1" x14ac:dyDescent="0.1"/>
    <row r="648" ht="14.1" customHeight="1" x14ac:dyDescent="0.1"/>
    <row r="649" ht="14.1" customHeight="1" x14ac:dyDescent="0.1"/>
    <row r="650" ht="14.1" customHeight="1" x14ac:dyDescent="0.1"/>
    <row r="651" ht="14.1" customHeight="1" x14ac:dyDescent="0.1"/>
    <row r="652" ht="14.1" customHeight="1" x14ac:dyDescent="0.1"/>
    <row r="653" ht="14.1" customHeight="1" x14ac:dyDescent="0.1"/>
    <row r="654" ht="14.1" customHeight="1" x14ac:dyDescent="0.1"/>
    <row r="655" ht="14.1" customHeight="1" x14ac:dyDescent="0.1"/>
    <row r="656" ht="14.1" customHeight="1" x14ac:dyDescent="0.1"/>
    <row r="657" ht="14.1" customHeight="1" x14ac:dyDescent="0.1"/>
    <row r="658" ht="14.1" customHeight="1" x14ac:dyDescent="0.1"/>
    <row r="659" ht="14.1" customHeight="1" x14ac:dyDescent="0.1"/>
    <row r="660" ht="14.1" customHeight="1" x14ac:dyDescent="0.1"/>
    <row r="661" ht="14.1" customHeight="1" x14ac:dyDescent="0.1"/>
    <row r="662" ht="14.1" customHeight="1" x14ac:dyDescent="0.1"/>
    <row r="663" ht="14.1" customHeight="1" x14ac:dyDescent="0.1"/>
    <row r="664" ht="14.1" customHeight="1" x14ac:dyDescent="0.1"/>
    <row r="665" ht="14.1" customHeight="1" x14ac:dyDescent="0.1"/>
    <row r="666" ht="14.1" customHeight="1" x14ac:dyDescent="0.1"/>
    <row r="667" ht="14.1" customHeight="1" x14ac:dyDescent="0.1"/>
    <row r="668" ht="14.1" customHeight="1" x14ac:dyDescent="0.1"/>
    <row r="669" ht="14.1" customHeight="1" x14ac:dyDescent="0.1"/>
    <row r="670" ht="14.1" customHeight="1" x14ac:dyDescent="0.1"/>
    <row r="671" ht="14.1" customHeight="1" x14ac:dyDescent="0.1"/>
    <row r="672" ht="14.1" customHeight="1" x14ac:dyDescent="0.1"/>
    <row r="673" ht="14.1" customHeight="1" x14ac:dyDescent="0.1"/>
    <row r="674" ht="14.1" customHeight="1" x14ac:dyDescent="0.1"/>
    <row r="675" ht="14.1" customHeight="1" x14ac:dyDescent="0.1"/>
    <row r="676" ht="14.1" customHeight="1" x14ac:dyDescent="0.1"/>
    <row r="677" ht="14.1" customHeight="1" x14ac:dyDescent="0.1"/>
    <row r="678" ht="14.1" customHeight="1" x14ac:dyDescent="0.1"/>
    <row r="679" ht="14.1" customHeight="1" x14ac:dyDescent="0.1"/>
    <row r="680" ht="14.1" customHeight="1" x14ac:dyDescent="0.1"/>
    <row r="681" ht="14.1" customHeight="1" x14ac:dyDescent="0.1"/>
    <row r="682" ht="14.1" customHeight="1" x14ac:dyDescent="0.1"/>
    <row r="683" ht="14.1" customHeight="1" x14ac:dyDescent="0.1"/>
    <row r="684" ht="14.1" customHeight="1" x14ac:dyDescent="0.1"/>
    <row r="685" ht="14.1" customHeight="1" x14ac:dyDescent="0.1"/>
    <row r="686" ht="14.1" customHeight="1" x14ac:dyDescent="0.1"/>
    <row r="687" ht="14.1" customHeight="1" x14ac:dyDescent="0.1"/>
    <row r="688" ht="14.1" customHeight="1" x14ac:dyDescent="0.1"/>
    <row r="689" ht="14.1" customHeight="1" x14ac:dyDescent="0.1"/>
    <row r="690" ht="14.1" customHeight="1" x14ac:dyDescent="0.1"/>
    <row r="691" ht="14.1" customHeight="1" x14ac:dyDescent="0.1"/>
    <row r="692" ht="14.1" customHeight="1" x14ac:dyDescent="0.1"/>
    <row r="693" ht="14.1" customHeight="1" x14ac:dyDescent="0.1"/>
    <row r="694" ht="14.1" customHeight="1" x14ac:dyDescent="0.1"/>
    <row r="695" ht="14.1" customHeight="1" x14ac:dyDescent="0.1"/>
    <row r="696" ht="14.1" customHeight="1" x14ac:dyDescent="0.1"/>
    <row r="697" ht="14.1" customHeight="1" x14ac:dyDescent="0.1"/>
    <row r="698" ht="14.1" customHeight="1" x14ac:dyDescent="0.1"/>
    <row r="699" ht="14.1" customHeight="1" x14ac:dyDescent="0.1"/>
    <row r="700" ht="14.1" customHeight="1" x14ac:dyDescent="0.1"/>
    <row r="701" ht="14.1" customHeight="1" x14ac:dyDescent="0.1"/>
    <row r="702" ht="14.1" customHeight="1" x14ac:dyDescent="0.1"/>
    <row r="703" ht="14.1" customHeight="1" x14ac:dyDescent="0.1"/>
    <row r="704" ht="14.1" customHeight="1" x14ac:dyDescent="0.1"/>
    <row r="705" ht="14.1" customHeight="1" x14ac:dyDescent="0.1"/>
    <row r="706" ht="14.1" customHeight="1" x14ac:dyDescent="0.1"/>
    <row r="707" ht="14.1" customHeight="1" x14ac:dyDescent="0.1"/>
    <row r="708" ht="14.1" customHeight="1" x14ac:dyDescent="0.1"/>
    <row r="709" ht="14.1" customHeight="1" x14ac:dyDescent="0.1"/>
    <row r="710" ht="14.1" customHeight="1" x14ac:dyDescent="0.1"/>
    <row r="711" ht="14.1" customHeight="1" x14ac:dyDescent="0.1"/>
    <row r="712" ht="14.1" customHeight="1" x14ac:dyDescent="0.1"/>
    <row r="713" ht="14.1" customHeight="1" x14ac:dyDescent="0.1"/>
    <row r="714" ht="14.1" customHeight="1" x14ac:dyDescent="0.1"/>
    <row r="715" ht="14.1" customHeight="1" x14ac:dyDescent="0.1"/>
    <row r="716" ht="14.1" customHeight="1" x14ac:dyDescent="0.1"/>
    <row r="717" ht="14.1" customHeight="1" x14ac:dyDescent="0.1"/>
    <row r="718" ht="14.1" customHeight="1" x14ac:dyDescent="0.1"/>
    <row r="719" ht="14.1" customHeight="1" x14ac:dyDescent="0.1"/>
    <row r="720" ht="14.1" customHeight="1" x14ac:dyDescent="0.1"/>
    <row r="721" ht="14.1" customHeight="1" x14ac:dyDescent="0.1"/>
    <row r="722" ht="14.1" customHeight="1" x14ac:dyDescent="0.1"/>
    <row r="723" ht="14.1" customHeight="1" x14ac:dyDescent="0.1"/>
    <row r="724" ht="14.1" customHeight="1" x14ac:dyDescent="0.1"/>
    <row r="725" ht="14.1" customHeight="1" x14ac:dyDescent="0.1"/>
    <row r="726" ht="14.1" customHeight="1" x14ac:dyDescent="0.1"/>
    <row r="727" ht="14.1" customHeight="1" x14ac:dyDescent="0.1"/>
    <row r="728" ht="14.1" customHeight="1" x14ac:dyDescent="0.1"/>
    <row r="729" ht="14.1" customHeight="1" x14ac:dyDescent="0.1"/>
    <row r="730" ht="14.1" customHeight="1" x14ac:dyDescent="0.1"/>
    <row r="731" ht="14.1" customHeight="1" x14ac:dyDescent="0.1"/>
    <row r="732" ht="14.1" customHeight="1" x14ac:dyDescent="0.1"/>
    <row r="733" ht="14.1" customHeight="1" x14ac:dyDescent="0.1"/>
    <row r="734" ht="14.1" customHeight="1" x14ac:dyDescent="0.1"/>
    <row r="735" ht="14.1" customHeight="1" x14ac:dyDescent="0.1"/>
    <row r="736" ht="14.1" customHeight="1" x14ac:dyDescent="0.1"/>
    <row r="737" ht="14.1" customHeight="1" x14ac:dyDescent="0.1"/>
    <row r="738" ht="14.1" customHeight="1" x14ac:dyDescent="0.1"/>
    <row r="739" ht="14.1" customHeight="1" x14ac:dyDescent="0.1"/>
    <row r="740" ht="14.1" customHeight="1" x14ac:dyDescent="0.1"/>
    <row r="741" ht="14.1" customHeight="1" x14ac:dyDescent="0.1"/>
    <row r="742" ht="14.1" customHeight="1" x14ac:dyDescent="0.1"/>
    <row r="743" ht="14.1" customHeight="1" x14ac:dyDescent="0.1"/>
    <row r="744" ht="14.1" customHeight="1" x14ac:dyDescent="0.1"/>
    <row r="745" ht="14.1" customHeight="1" x14ac:dyDescent="0.1"/>
    <row r="746" ht="14.1" customHeight="1" x14ac:dyDescent="0.1"/>
    <row r="747" ht="14.1" customHeight="1" x14ac:dyDescent="0.1"/>
    <row r="748" ht="14.1" customHeight="1" x14ac:dyDescent="0.1"/>
    <row r="749" ht="14.1" customHeight="1" x14ac:dyDescent="0.1"/>
    <row r="750" ht="14.1" customHeight="1" x14ac:dyDescent="0.1"/>
    <row r="751" ht="14.1" customHeight="1" x14ac:dyDescent="0.1"/>
    <row r="752" ht="14.1" customHeight="1" x14ac:dyDescent="0.1"/>
    <row r="753" ht="14.1" customHeight="1" x14ac:dyDescent="0.1"/>
    <row r="754" ht="14.1" customHeight="1" x14ac:dyDescent="0.1"/>
    <row r="755" ht="14.1" customHeight="1" x14ac:dyDescent="0.1"/>
    <row r="756" ht="14.1" customHeight="1" x14ac:dyDescent="0.1"/>
    <row r="757" ht="14.1" customHeight="1" x14ac:dyDescent="0.1"/>
    <row r="758" ht="14.1" customHeight="1" x14ac:dyDescent="0.1"/>
    <row r="759" ht="14.1" customHeight="1" x14ac:dyDescent="0.1"/>
    <row r="760" ht="14.1" customHeight="1" x14ac:dyDescent="0.1"/>
    <row r="761" ht="14.1" customHeight="1" x14ac:dyDescent="0.1"/>
    <row r="762" ht="14.1" customHeight="1" x14ac:dyDescent="0.1"/>
    <row r="763" ht="14.1" customHeight="1" x14ac:dyDescent="0.1"/>
    <row r="764" ht="14.1" customHeight="1" x14ac:dyDescent="0.1"/>
    <row r="765" ht="14.1" customHeight="1" x14ac:dyDescent="0.1"/>
    <row r="766" ht="14.1" customHeight="1" x14ac:dyDescent="0.1"/>
    <row r="767" ht="14.1" customHeight="1" x14ac:dyDescent="0.1"/>
    <row r="768" ht="14.1" customHeight="1" x14ac:dyDescent="0.1"/>
    <row r="769" ht="14.1" customHeight="1" x14ac:dyDescent="0.1"/>
    <row r="770" ht="14.1" customHeight="1" x14ac:dyDescent="0.1"/>
    <row r="771" ht="14.1" customHeight="1" x14ac:dyDescent="0.1"/>
    <row r="772" ht="14.1" customHeight="1" x14ac:dyDescent="0.1"/>
    <row r="773" ht="14.1" customHeight="1" x14ac:dyDescent="0.1"/>
    <row r="774" ht="14.1" customHeight="1" x14ac:dyDescent="0.1"/>
    <row r="775" ht="14.1" customHeight="1" x14ac:dyDescent="0.1"/>
    <row r="776" ht="14.1" customHeight="1" x14ac:dyDescent="0.1"/>
    <row r="777" ht="14.1" customHeight="1" x14ac:dyDescent="0.1"/>
    <row r="778" ht="14.1" customHeight="1" x14ac:dyDescent="0.1"/>
    <row r="779" ht="14.1" customHeight="1" x14ac:dyDescent="0.1"/>
    <row r="780" ht="14.1" customHeight="1" x14ac:dyDescent="0.1"/>
    <row r="781" ht="14.1" customHeight="1" x14ac:dyDescent="0.1"/>
    <row r="782" ht="14.1" customHeight="1" x14ac:dyDescent="0.1"/>
    <row r="783" ht="14.1" customHeight="1" x14ac:dyDescent="0.1"/>
    <row r="784" ht="14.1" customHeight="1" x14ac:dyDescent="0.1"/>
    <row r="785" ht="14.1" customHeight="1" x14ac:dyDescent="0.1"/>
    <row r="786" ht="14.1" customHeight="1" x14ac:dyDescent="0.1"/>
    <row r="787" ht="14.1" customHeight="1" x14ac:dyDescent="0.1"/>
    <row r="788" ht="14.1" customHeight="1" x14ac:dyDescent="0.1"/>
    <row r="789" ht="14.1" customHeight="1" x14ac:dyDescent="0.1"/>
    <row r="790" ht="14.1" customHeight="1" x14ac:dyDescent="0.1"/>
    <row r="791" ht="14.1" customHeight="1" x14ac:dyDescent="0.1"/>
    <row r="792" ht="14.1" customHeight="1" x14ac:dyDescent="0.1"/>
    <row r="793" ht="14.1" customHeight="1" x14ac:dyDescent="0.1"/>
    <row r="794" ht="14.1" customHeight="1" x14ac:dyDescent="0.1"/>
    <row r="795" ht="14.1" customHeight="1" x14ac:dyDescent="0.1"/>
    <row r="796" ht="14.1" customHeight="1" x14ac:dyDescent="0.1"/>
    <row r="797" ht="14.1" customHeight="1" x14ac:dyDescent="0.1"/>
    <row r="798" ht="14.1" customHeight="1" x14ac:dyDescent="0.1"/>
    <row r="799" ht="14.1" customHeight="1" x14ac:dyDescent="0.1"/>
    <row r="800" ht="14.1" customHeight="1" x14ac:dyDescent="0.1"/>
    <row r="801" ht="14.1" customHeight="1" x14ac:dyDescent="0.1"/>
    <row r="802" ht="14.1" customHeight="1" x14ac:dyDescent="0.1"/>
    <row r="803" ht="14.1" customHeight="1" x14ac:dyDescent="0.1"/>
    <row r="804" ht="14.1" customHeight="1" x14ac:dyDescent="0.1"/>
    <row r="805" ht="14.1" customHeight="1" x14ac:dyDescent="0.1"/>
    <row r="806" ht="14.1" customHeight="1" x14ac:dyDescent="0.1"/>
    <row r="807" ht="14.1" customHeight="1" x14ac:dyDescent="0.1"/>
    <row r="808" ht="14.1" customHeight="1" x14ac:dyDescent="0.1"/>
    <row r="809" ht="14.1" customHeight="1" x14ac:dyDescent="0.1"/>
    <row r="810" ht="14.1" customHeight="1" x14ac:dyDescent="0.1"/>
    <row r="811" ht="14.1" customHeight="1" x14ac:dyDescent="0.1"/>
    <row r="812" ht="14.1" customHeight="1" x14ac:dyDescent="0.1"/>
    <row r="813" ht="14.1" customHeight="1" x14ac:dyDescent="0.1"/>
    <row r="814" ht="14.1" customHeight="1" x14ac:dyDescent="0.1"/>
    <row r="815" ht="14.1" customHeight="1" x14ac:dyDescent="0.1"/>
    <row r="816" ht="14.1" customHeight="1" x14ac:dyDescent="0.1"/>
    <row r="817" ht="14.1" customHeight="1" x14ac:dyDescent="0.1"/>
    <row r="818" ht="14.1" customHeight="1" x14ac:dyDescent="0.1"/>
    <row r="819" ht="14.1" customHeight="1" x14ac:dyDescent="0.1"/>
    <row r="820" ht="14.1" customHeight="1" x14ac:dyDescent="0.1"/>
    <row r="821" ht="14.1" customHeight="1" x14ac:dyDescent="0.1"/>
    <row r="822" ht="14.1" customHeight="1" x14ac:dyDescent="0.1"/>
    <row r="823" ht="14.1" customHeight="1" x14ac:dyDescent="0.1"/>
    <row r="824" ht="14.1" customHeight="1" x14ac:dyDescent="0.1"/>
    <row r="825" ht="14.1" customHeight="1" x14ac:dyDescent="0.1"/>
    <row r="826" ht="14.1" customHeight="1" x14ac:dyDescent="0.1"/>
    <row r="827" ht="14.1" customHeight="1" x14ac:dyDescent="0.1"/>
    <row r="828" ht="14.1" customHeight="1" x14ac:dyDescent="0.1"/>
    <row r="829" ht="14.1" customHeight="1" x14ac:dyDescent="0.1"/>
    <row r="830" ht="14.1" customHeight="1" x14ac:dyDescent="0.1"/>
    <row r="831" ht="14.1" customHeight="1" x14ac:dyDescent="0.1"/>
    <row r="832" ht="14.1" customHeight="1" x14ac:dyDescent="0.1"/>
    <row r="833" ht="14.1" customHeight="1" x14ac:dyDescent="0.1"/>
    <row r="834" ht="14.1" customHeight="1" x14ac:dyDescent="0.1"/>
    <row r="835" ht="14.1" customHeight="1" x14ac:dyDescent="0.1"/>
    <row r="836" ht="14.1" customHeight="1" x14ac:dyDescent="0.1"/>
    <row r="837" ht="14.1" customHeight="1" x14ac:dyDescent="0.1"/>
    <row r="838" ht="14.1" customHeight="1" x14ac:dyDescent="0.1"/>
    <row r="839" ht="14.1" customHeight="1" x14ac:dyDescent="0.1"/>
    <row r="840" ht="14.1" customHeight="1" x14ac:dyDescent="0.1"/>
    <row r="841" ht="14.1" customHeight="1" x14ac:dyDescent="0.1"/>
    <row r="842" ht="14.1" customHeight="1" x14ac:dyDescent="0.1"/>
    <row r="843" ht="14.1" customHeight="1" x14ac:dyDescent="0.1"/>
    <row r="844" ht="14.1" customHeight="1" x14ac:dyDescent="0.1"/>
    <row r="845" ht="14.1" customHeight="1" x14ac:dyDescent="0.1"/>
    <row r="846" ht="14.1" customHeight="1" x14ac:dyDescent="0.1"/>
    <row r="847" ht="14.1" customHeight="1" x14ac:dyDescent="0.1"/>
    <row r="848" ht="14.1" customHeight="1" x14ac:dyDescent="0.1"/>
    <row r="849" ht="14.1" customHeight="1" x14ac:dyDescent="0.1"/>
    <row r="850" ht="14.1" customHeight="1" x14ac:dyDescent="0.1"/>
    <row r="851" ht="14.1" customHeight="1" x14ac:dyDescent="0.1"/>
    <row r="852" ht="14.1" customHeight="1" x14ac:dyDescent="0.1"/>
    <row r="853" ht="14.1" customHeight="1" x14ac:dyDescent="0.1"/>
    <row r="854" ht="14.1" customHeight="1" x14ac:dyDescent="0.1"/>
    <row r="855" ht="14.1" customHeight="1" x14ac:dyDescent="0.1"/>
    <row r="856" ht="14.1" customHeight="1" x14ac:dyDescent="0.1"/>
    <row r="857" ht="14.1" customHeight="1" x14ac:dyDescent="0.1"/>
    <row r="858" ht="14.1" customHeight="1" x14ac:dyDescent="0.1"/>
    <row r="859" ht="14.1" customHeight="1" x14ac:dyDescent="0.1"/>
    <row r="860" ht="14.1" customHeight="1" x14ac:dyDescent="0.1"/>
    <row r="861" ht="14.1" customHeight="1" x14ac:dyDescent="0.1"/>
    <row r="862" ht="14.1" customHeight="1" x14ac:dyDescent="0.1"/>
    <row r="863" ht="14.1" customHeight="1" x14ac:dyDescent="0.1"/>
    <row r="864" ht="14.1" customHeight="1" x14ac:dyDescent="0.1"/>
    <row r="865" ht="14.1" customHeight="1" x14ac:dyDescent="0.1"/>
    <row r="866" ht="14.1" customHeight="1" x14ac:dyDescent="0.1"/>
    <row r="867" ht="14.1" customHeight="1" x14ac:dyDescent="0.1"/>
    <row r="868" ht="14.1" customHeight="1" x14ac:dyDescent="0.1"/>
    <row r="869" ht="14.1" customHeight="1" x14ac:dyDescent="0.1"/>
    <row r="870" ht="14.1" customHeight="1" x14ac:dyDescent="0.1"/>
    <row r="871" ht="14.1" customHeight="1" x14ac:dyDescent="0.1"/>
    <row r="872" ht="14.1" customHeight="1" x14ac:dyDescent="0.1"/>
    <row r="873" ht="14.1" customHeight="1" x14ac:dyDescent="0.1"/>
    <row r="874" ht="14.1" customHeight="1" x14ac:dyDescent="0.1"/>
    <row r="875" ht="14.1" customHeight="1" x14ac:dyDescent="0.1"/>
    <row r="876" ht="14.1" customHeight="1" x14ac:dyDescent="0.1"/>
    <row r="877" ht="14.1" customHeight="1" x14ac:dyDescent="0.1"/>
    <row r="878" ht="14.1" customHeight="1" x14ac:dyDescent="0.1"/>
    <row r="879" ht="14.1" customHeight="1" x14ac:dyDescent="0.1"/>
    <row r="880" ht="14.1" customHeight="1" x14ac:dyDescent="0.1"/>
    <row r="881" ht="14.1" customHeight="1" x14ac:dyDescent="0.1"/>
    <row r="882" ht="14.1" customHeight="1" x14ac:dyDescent="0.1"/>
    <row r="883" ht="14.1" customHeight="1" x14ac:dyDescent="0.1"/>
    <row r="884" ht="14.1" customHeight="1" x14ac:dyDescent="0.1"/>
    <row r="885" ht="14.1" customHeight="1" x14ac:dyDescent="0.1"/>
    <row r="886" ht="14.1" customHeight="1" x14ac:dyDescent="0.1"/>
    <row r="887" ht="14.1" customHeight="1" x14ac:dyDescent="0.1"/>
    <row r="888" ht="14.1" customHeight="1" x14ac:dyDescent="0.1"/>
    <row r="889" ht="14.1" customHeight="1" x14ac:dyDescent="0.1"/>
    <row r="890" ht="14.1" customHeight="1" x14ac:dyDescent="0.1"/>
    <row r="891" ht="14.1" customHeight="1" x14ac:dyDescent="0.1"/>
    <row r="892" ht="14.1" customHeight="1" x14ac:dyDescent="0.1"/>
    <row r="893" ht="14.1" customHeight="1" x14ac:dyDescent="0.1"/>
    <row r="894" ht="14.1" customHeight="1" x14ac:dyDescent="0.1"/>
    <row r="895" ht="14.1" customHeight="1" x14ac:dyDescent="0.1"/>
    <row r="896" ht="14.1" customHeight="1" x14ac:dyDescent="0.1"/>
    <row r="897" ht="14.1" customHeight="1" x14ac:dyDescent="0.1"/>
    <row r="898" ht="14.1" customHeight="1" x14ac:dyDescent="0.1"/>
    <row r="899" ht="14.1" customHeight="1" x14ac:dyDescent="0.1"/>
    <row r="900" ht="14.1" customHeight="1" x14ac:dyDescent="0.1"/>
    <row r="901" ht="14.1" customHeight="1" x14ac:dyDescent="0.1"/>
    <row r="902" ht="14.1" customHeight="1" x14ac:dyDescent="0.1"/>
    <row r="903" ht="14.1" customHeight="1" x14ac:dyDescent="0.1"/>
    <row r="904" ht="14.1" customHeight="1" x14ac:dyDescent="0.1"/>
    <row r="905" ht="14.1" customHeight="1" x14ac:dyDescent="0.1"/>
    <row r="906" ht="14.1" customHeight="1" x14ac:dyDescent="0.1"/>
    <row r="907" ht="14.1" customHeight="1" x14ac:dyDescent="0.1"/>
    <row r="908" ht="14.1" customHeight="1" x14ac:dyDescent="0.1"/>
    <row r="909" ht="14.1" customHeight="1" x14ac:dyDescent="0.1"/>
    <row r="910" ht="14.1" customHeight="1" x14ac:dyDescent="0.1"/>
    <row r="911" ht="14.1" customHeight="1" x14ac:dyDescent="0.1"/>
    <row r="912" ht="14.1" customHeight="1" x14ac:dyDescent="0.1"/>
    <row r="913" ht="14.1" customHeight="1" x14ac:dyDescent="0.1"/>
    <row r="914" ht="14.1" customHeight="1" x14ac:dyDescent="0.1"/>
    <row r="915" ht="14.1" customHeight="1" x14ac:dyDescent="0.1"/>
    <row r="916" ht="14.1" customHeight="1" x14ac:dyDescent="0.1"/>
    <row r="917" ht="14.1" customHeight="1" x14ac:dyDescent="0.1"/>
    <row r="918" ht="14.1" customHeight="1" x14ac:dyDescent="0.1"/>
    <row r="919" ht="14.1" customHeight="1" x14ac:dyDescent="0.1"/>
    <row r="920" ht="14.1" customHeight="1" x14ac:dyDescent="0.1"/>
    <row r="921" ht="14.1" customHeight="1" x14ac:dyDescent="0.1"/>
    <row r="922" ht="14.1" customHeight="1" x14ac:dyDescent="0.1"/>
    <row r="923" ht="14.1" customHeight="1" x14ac:dyDescent="0.1"/>
    <row r="924" ht="14.1" customHeight="1" x14ac:dyDescent="0.1"/>
    <row r="925" ht="14.1" customHeight="1" x14ac:dyDescent="0.1"/>
    <row r="926" ht="14.1" customHeight="1" x14ac:dyDescent="0.1"/>
    <row r="927" ht="14.1" customHeight="1" x14ac:dyDescent="0.1"/>
    <row r="928" ht="14.1" customHeight="1" x14ac:dyDescent="0.1"/>
    <row r="929" ht="14.1" customHeight="1" x14ac:dyDescent="0.1"/>
    <row r="930" ht="14.1" customHeight="1" x14ac:dyDescent="0.1"/>
    <row r="931" ht="14.1" customHeight="1" x14ac:dyDescent="0.1"/>
    <row r="932" ht="14.1" customHeight="1" x14ac:dyDescent="0.1"/>
    <row r="933" ht="14.1" customHeight="1" x14ac:dyDescent="0.1"/>
    <row r="934" ht="14.1" customHeight="1" x14ac:dyDescent="0.1"/>
    <row r="935" ht="14.1" customHeight="1" x14ac:dyDescent="0.1"/>
    <row r="936" ht="14.1" customHeight="1" x14ac:dyDescent="0.1"/>
    <row r="937" ht="14.1" customHeight="1" x14ac:dyDescent="0.1"/>
    <row r="938" ht="14.1" customHeight="1" x14ac:dyDescent="0.1"/>
    <row r="939" ht="14.1" customHeight="1" x14ac:dyDescent="0.1"/>
    <row r="940" ht="14.1" customHeight="1" x14ac:dyDescent="0.1"/>
    <row r="941" ht="14.1" customHeight="1" x14ac:dyDescent="0.1"/>
    <row r="942" ht="14.1" customHeight="1" x14ac:dyDescent="0.1"/>
    <row r="943" ht="14.1" customHeight="1" x14ac:dyDescent="0.1"/>
    <row r="944" ht="14.1" customHeight="1" x14ac:dyDescent="0.1"/>
    <row r="945" ht="14.1" customHeight="1" x14ac:dyDescent="0.1"/>
    <row r="946" ht="14.1" customHeight="1" x14ac:dyDescent="0.1"/>
    <row r="947" ht="14.1" customHeight="1" x14ac:dyDescent="0.1"/>
    <row r="948" ht="14.1" customHeight="1" x14ac:dyDescent="0.1"/>
    <row r="949" ht="14.1" customHeight="1" x14ac:dyDescent="0.1"/>
    <row r="950" ht="14.1" customHeight="1" x14ac:dyDescent="0.1"/>
    <row r="951" ht="14.1" customHeight="1" x14ac:dyDescent="0.1"/>
    <row r="952" ht="14.1" customHeight="1" x14ac:dyDescent="0.1"/>
    <row r="953" ht="14.1" customHeight="1" x14ac:dyDescent="0.1"/>
    <row r="954" ht="14.1" customHeight="1" x14ac:dyDescent="0.1"/>
    <row r="955" ht="14.1" customHeight="1" x14ac:dyDescent="0.1"/>
    <row r="956" ht="14.1" customHeight="1" x14ac:dyDescent="0.1"/>
    <row r="957" ht="14.1" customHeight="1" x14ac:dyDescent="0.1"/>
    <row r="958" ht="14.1" customHeight="1" x14ac:dyDescent="0.1"/>
    <row r="959" ht="14.1" customHeight="1" x14ac:dyDescent="0.1"/>
    <row r="960" ht="14.1" customHeight="1" x14ac:dyDescent="0.1"/>
    <row r="961" ht="14.1" customHeight="1" x14ac:dyDescent="0.1"/>
    <row r="962" ht="14.1" customHeight="1" x14ac:dyDescent="0.1"/>
    <row r="963" ht="14.1" customHeight="1" x14ac:dyDescent="0.1"/>
    <row r="964" ht="14.1" customHeight="1" x14ac:dyDescent="0.1"/>
    <row r="965" ht="14.1" customHeight="1" x14ac:dyDescent="0.1"/>
    <row r="966" ht="14.1" customHeight="1" x14ac:dyDescent="0.1"/>
    <row r="967" ht="14.1" customHeight="1" x14ac:dyDescent="0.1"/>
    <row r="968" ht="14.1" customHeight="1" x14ac:dyDescent="0.1"/>
    <row r="969" ht="14.1" customHeight="1" x14ac:dyDescent="0.1"/>
    <row r="970" ht="14.1" customHeight="1" x14ac:dyDescent="0.1"/>
    <row r="971" ht="14.1" customHeight="1" x14ac:dyDescent="0.1"/>
    <row r="972" ht="14.1" customHeight="1" x14ac:dyDescent="0.1"/>
    <row r="973" ht="14.1" customHeight="1" x14ac:dyDescent="0.1"/>
    <row r="974" ht="14.1" customHeight="1" x14ac:dyDescent="0.1"/>
    <row r="975" ht="14.1" customHeight="1" x14ac:dyDescent="0.1"/>
    <row r="976" ht="14.1" customHeight="1" x14ac:dyDescent="0.1"/>
    <row r="977" ht="14.1" customHeight="1" x14ac:dyDescent="0.1"/>
    <row r="978" ht="14.1" customHeight="1" x14ac:dyDescent="0.1"/>
    <row r="979" ht="14.1" customHeight="1" x14ac:dyDescent="0.1"/>
    <row r="980" ht="14.1" customHeight="1" x14ac:dyDescent="0.1"/>
    <row r="981" ht="14.1" customHeight="1" x14ac:dyDescent="0.1"/>
    <row r="982" ht="14.1" customHeight="1" x14ac:dyDescent="0.1"/>
    <row r="983" ht="14.1" customHeight="1" x14ac:dyDescent="0.1"/>
    <row r="984" ht="14.1" customHeight="1" x14ac:dyDescent="0.1"/>
    <row r="985" ht="14.1" customHeight="1" x14ac:dyDescent="0.1"/>
    <row r="986" ht="14.1" customHeight="1" x14ac:dyDescent="0.1"/>
    <row r="987" ht="14.1" customHeight="1" x14ac:dyDescent="0.1"/>
    <row r="988" ht="14.1" customHeight="1" x14ac:dyDescent="0.1"/>
    <row r="989" ht="14.1" customHeight="1" x14ac:dyDescent="0.1"/>
    <row r="990" ht="14.1" customHeight="1" x14ac:dyDescent="0.1"/>
    <row r="991" ht="14.1" customHeight="1" x14ac:dyDescent="0.1"/>
    <row r="992" ht="14.1" customHeight="1" x14ac:dyDescent="0.1"/>
    <row r="993" ht="14.1" customHeight="1" x14ac:dyDescent="0.1"/>
    <row r="994" ht="14.1" customHeight="1" x14ac:dyDescent="0.1"/>
    <row r="995" ht="14.1" customHeight="1" x14ac:dyDescent="0.1"/>
    <row r="996" ht="14.1" customHeight="1" x14ac:dyDescent="0.1"/>
    <row r="997" ht="14.1" customHeight="1" x14ac:dyDescent="0.1"/>
    <row r="998" ht="14.1" customHeight="1" x14ac:dyDescent="0.1"/>
    <row r="999" ht="14.1" customHeight="1" x14ac:dyDescent="0.1"/>
    <row r="1000" ht="14.1" customHeight="1" x14ac:dyDescent="0.1"/>
    <row r="1001" ht="14.1" customHeight="1" x14ac:dyDescent="0.1"/>
    <row r="1002" ht="14.1" customHeight="1" x14ac:dyDescent="0.1"/>
    <row r="1003" ht="14.1" customHeight="1" x14ac:dyDescent="0.1"/>
    <row r="1004" ht="14.1" customHeight="1" x14ac:dyDescent="0.1"/>
    <row r="1005" ht="14.1" customHeight="1" x14ac:dyDescent="0.1"/>
    <row r="1006" ht="14.1" customHeight="1" x14ac:dyDescent="0.1"/>
    <row r="1007" ht="14.1" customHeight="1" x14ac:dyDescent="0.1"/>
    <row r="1008" ht="14.1" customHeight="1" x14ac:dyDescent="0.1"/>
    <row r="1009" ht="14.1" customHeight="1" x14ac:dyDescent="0.1"/>
    <row r="1010" ht="14.1" customHeight="1" x14ac:dyDescent="0.1"/>
  </sheetData>
  <phoneticPr fontId="3"/>
  <pageMargins left="0.75" right="0.75" top="1" bottom="1" header="0.51200000000000001" footer="0.51200000000000001"/>
  <pageSetup paperSize="9" scale="50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表紙</vt:lpstr>
      <vt:lpstr>大会要項</vt:lpstr>
      <vt:lpstr>ﾀｲﾑｽｹｼﾞｭｰﾙ</vt:lpstr>
      <vt:lpstr>予選リーグ表</vt:lpstr>
      <vt:lpstr>決勝リーグ表</vt:lpstr>
      <vt:lpstr>グランド配置図</vt:lpstr>
      <vt:lpstr>組合せデータ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HIROFUMI NAKAGAWA</dc:creator>
  <cp:lastModifiedBy>岸本由樹実</cp:lastModifiedBy>
  <cp:lastPrinted>2021-08-03T13:49:09Z</cp:lastPrinted>
  <dcterms:created xsi:type="dcterms:W3CDTF">2007-12-14T23:30:12Z</dcterms:created>
  <dcterms:modified xsi:type="dcterms:W3CDTF">2024-07-16T20:06:21Z</dcterms:modified>
</cp:coreProperties>
</file>