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A4254118-AA63-EA43-B197-4373B9FE6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J24" i="14"/>
  <c r="K7" i="2"/>
  <c r="L24" i="14"/>
  <c r="O7" i="2"/>
  <c r="M24" i="14"/>
  <c r="F25" i="14"/>
  <c r="D8" i="2"/>
  <c r="H25" i="14"/>
  <c r="H8" i="2"/>
  <c r="D25" i="14"/>
  <c r="J25" i="14"/>
  <c r="K8" i="2"/>
  <c r="L25" i="14"/>
  <c r="O8" i="2"/>
  <c r="M25" i="14"/>
  <c r="F26" i="14"/>
  <c r="D9" i="2"/>
  <c r="H26" i="14"/>
  <c r="H9" i="2"/>
  <c r="D26" i="14"/>
  <c r="J26" i="14"/>
  <c r="K9" i="2"/>
  <c r="L26" i="14"/>
  <c r="O9" i="2"/>
  <c r="M26" i="14"/>
  <c r="F27" i="14"/>
  <c r="D10" i="2"/>
  <c r="H27" i="14"/>
  <c r="H10" i="2"/>
  <c r="D27" i="14"/>
  <c r="J27" i="14"/>
  <c r="K10" i="2"/>
  <c r="L27" i="14"/>
  <c r="O10" i="2"/>
  <c r="M27" i="14"/>
  <c r="F28" i="14"/>
  <c r="D11" i="2"/>
  <c r="H28" i="14"/>
  <c r="H11" i="2"/>
  <c r="D28" i="14"/>
  <c r="J28" i="14"/>
  <c r="K11" i="2"/>
  <c r="L28" i="14"/>
  <c r="O11" i="2"/>
  <c r="M28" i="14"/>
  <c r="F29" i="14"/>
  <c r="D12" i="2"/>
  <c r="H29" i="14"/>
  <c r="H12" i="2"/>
  <c r="D29" i="14"/>
  <c r="J29" i="14"/>
  <c r="K12" i="2"/>
  <c r="L29" i="14"/>
  <c r="O12" i="2"/>
  <c r="M29" i="14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<sst xmlns="http://schemas.openxmlformats.org/spreadsheetml/2006/main" count="370" uniqueCount="178">
  <si>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</si>
  <si>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</si>
  <si>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</si>
  <si>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</si>
  <si>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</si>
  <si>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</si>
  <si>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</si>
  <si>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</si>
  <si>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</si>
  <si>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</si>
  <si>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</si>
  <si>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</si>
  <si>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</si>
  <si>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</si>
  <si>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</si>
  <si>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</si>
  <si>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</si>
  <si>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</si>
  <si>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</si>
  <si>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</si>
  <si>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</si>
  <si>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</si>
  <si>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</si>
  <si>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</si>
  <si>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</si>
  <si>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</si>
  <si>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</si>
  <si>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</si>
  <si>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</si>
  <si>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</si>
  <si>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</si>
  <si>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</si>
  <si>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</si>
  <si>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</si>
  <si>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</si>
  <si>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</si>
  <si>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</si>
  <si>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</si>
  <si>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</si>
  <si>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</si>
  <si>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</si>
  <si>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</si>
  <si>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</si>
  <si>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</si>
  <si>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</si>
  <si>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</si>
  <si>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</si>
  <si>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</si>
  <si>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</si>
  <si>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</si>
  <si>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</si>
  <si>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</si>
  <si>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</si>
  <si>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</si>
  <si>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</si>
  <si>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</si>
  <si>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</si>
  <si>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</si>
  <si>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</si>
  <si>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</si>
  <si>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</si>
  <si>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</si>
  <si>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</si>
  <si>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</si>
  <si>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</si>
  <si>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</si>
  <si>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</si>
  <si>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</si>
  <si>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</si>
  <si>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</si>
  <si>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</si>
  <si>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</si>
  <si>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</si>
  <si>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</si>
  <si>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</si>
  <si>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</si>
  <si>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</si>
  <si>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</si>
  <si>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</si>
  <si>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</si>
  <si>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</si>
  <si>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</si>
  <si>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</si>
  <si>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</si>
  <si>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</si>
  <si>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</si>
  <si>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</si>
  <si>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</si>
  <si>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</si>
  <si>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</si>
  <si>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</si>
  <si>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</si>
  <si>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</si>
  <si>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</si>
  <si>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</si>
  <si>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</si>
  <si>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</si>
  <si>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</si>
  <si>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</si>
  <si>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</si>
  <si>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</si>
  <si>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</si>
  <si>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</si>
  <si>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</si>
  <si>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</si>
  <si>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</si>
  <si>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</si>
  <si>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</si>
  <si>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</si>
  <si>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</si>
  <si>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</si>
  <si>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</si>
  <si>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</si>
  <si>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</si>
  <si>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</si>
  <si>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</si>
  <si>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</si>
  <si>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</si>
  <si>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</si>
  <si>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</si>
  <si>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</si>
  <si>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</si>
  <si>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旭FCジュニア　監督</t>
    <rPh sb="0" eb="1">
      <t>アサヒ</t>
    </rPh>
    <rPh sb="8" eb="10">
      <t>カントク</t>
    </rPh>
    <phoneticPr fontId="3"/>
  </si>
  <si>
    <t>チャレンジカップ</t>
    <phoneticPr fontId="3"/>
  </si>
  <si>
    <t>北播磨</t>
    <rPh sb="0" eb="3">
      <t>キタハリマ</t>
    </rPh>
    <phoneticPr fontId="3"/>
  </si>
  <si>
    <t>明石</t>
    <rPh sb="0" eb="2">
      <t>アカシ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</si>
  <si>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</si>
  <si>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大会登録費　￥6,000円(当日、徴収します)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</si>
  <si>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旭FCジュニア</t>
    <rPh sb="0" eb="1">
      <t>アサヒ</t>
    </rPh>
    <phoneticPr fontId="3"/>
  </si>
  <si>
    <t>北摂</t>
    <rPh sb="0" eb="2">
      <t>ホクセツ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</si>
  <si>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</si>
  <si>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</si>
  <si>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1人審判制(審判服上着着用）</t>
    <rPh sb="1" eb="2">
      <t>ニン</t>
    </rPh>
    <rPh sb="2" eb="4">
      <t>シンパン</t>
    </rPh>
    <rPh sb="4" eb="5">
      <t>セイ</t>
    </rPh>
    <rPh sb="6" eb="8">
      <t>シンパン</t>
    </rPh>
    <rPh sb="8" eb="9">
      <t>フク</t>
    </rPh>
    <rPh sb="9" eb="11">
      <t>ウワギ</t>
    </rPh>
    <rPh sb="11" eb="13">
      <t>チャクヨウ</t>
    </rPh>
    <phoneticPr fontId="3"/>
  </si>
  <si>
    <t>◇各チームリーグ戦)を行い、次の方法でグループ毎の順位をつける</t>
    <rPh sb="1" eb="2">
      <t>カク</t>
    </rPh>
    <rPh sb="8" eb="9">
      <t>セン</t>
    </rPh>
    <rPh sb="11" eb="12">
      <t>オコナ</t>
    </rPh>
    <rPh sb="14" eb="15">
      <t>ツギ</t>
    </rPh>
    <rPh sb="16" eb="18">
      <t>ホウホウ</t>
    </rPh>
    <rPh sb="23" eb="24">
      <t>ゴト</t>
    </rPh>
    <rPh sb="25" eb="27">
      <t>ジュンイ</t>
    </rPh>
    <phoneticPr fontId="3"/>
  </si>
  <si>
    <t>相互</t>
    <rPh sb="0" eb="2">
      <t>ソウゴ</t>
    </rPh>
    <phoneticPr fontId="3"/>
  </si>
  <si>
    <t>コニーリョ中山FC</t>
    <rPh sb="5" eb="7">
      <t>ナカヤマ</t>
    </rPh>
    <phoneticPr fontId="3"/>
  </si>
  <si>
    <t>京都</t>
    <rPh sb="0" eb="2">
      <t>キョウト</t>
    </rPh>
    <phoneticPr fontId="3"/>
  </si>
  <si>
    <t>小野希望の丘アレオ</t>
    <rPh sb="0" eb="4">
      <t>オノキボウ</t>
    </rPh>
    <rPh sb="5" eb="6">
      <t>オカ</t>
    </rPh>
    <phoneticPr fontId="3"/>
  </si>
  <si>
    <t>U-9</t>
    <phoneticPr fontId="3"/>
  </si>
  <si>
    <t>15-5-15</t>
    <phoneticPr fontId="3"/>
  </si>
  <si>
    <t>長尾WFCフェニックス</t>
    <rPh sb="0" eb="2">
      <t>ナガオ</t>
    </rPh>
    <phoneticPr fontId="3"/>
  </si>
  <si>
    <t>長尾WFCファイヤー</t>
    <rPh sb="0" eb="2">
      <t>ナガオ</t>
    </rPh>
    <phoneticPr fontId="3"/>
  </si>
  <si>
    <t>西脇FC</t>
    <rPh sb="0" eb="2">
      <t>ニシワキ</t>
    </rPh>
    <phoneticPr fontId="3"/>
  </si>
  <si>
    <t>天満SC</t>
    <rPh sb="0" eb="2">
      <t>テンマ</t>
    </rPh>
    <phoneticPr fontId="3"/>
  </si>
  <si>
    <t>平岡北SC</t>
    <rPh sb="0" eb="2">
      <t>ヒラオカ</t>
    </rPh>
    <rPh sb="2" eb="3">
      <t>キタ</t>
    </rPh>
    <phoneticPr fontId="3"/>
  </si>
  <si>
    <t>舞鶴少年サッカークラブ</t>
    <rPh sb="0" eb="2">
      <t>マイツル</t>
    </rPh>
    <rPh sb="2" eb="4">
      <t>ショウネン</t>
    </rPh>
    <phoneticPr fontId="3"/>
  </si>
  <si>
    <t>明石FC</t>
    <rPh sb="0" eb="2">
      <t>アカシ</t>
    </rPh>
    <phoneticPr fontId="3"/>
  </si>
  <si>
    <t>藍ブルースター</t>
    <rPh sb="0" eb="1">
      <t>アイ</t>
    </rPh>
    <phoneticPr fontId="3"/>
  </si>
  <si>
    <t>藍ホワイトスター</t>
    <rPh sb="0" eb="1">
      <t>アイ</t>
    </rPh>
    <phoneticPr fontId="3"/>
  </si>
  <si>
    <t>M.SERIOFC</t>
    <phoneticPr fontId="3"/>
  </si>
  <si>
    <t>東播</t>
    <rPh sb="0" eb="2">
      <t>トウバン</t>
    </rPh>
    <phoneticPr fontId="3"/>
  </si>
  <si>
    <t>丹有</t>
    <rPh sb="0" eb="1">
      <t>タン</t>
    </rPh>
    <rPh sb="1" eb="2">
      <t>ユウ</t>
    </rPh>
    <phoneticPr fontId="3"/>
  </si>
  <si>
    <t>丹有</t>
    <rPh sb="0" eb="2">
      <t>タンユウ</t>
    </rPh>
    <phoneticPr fontId="3"/>
  </si>
  <si>
    <t>◇試合時間は15分ー5分ー15分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</si>
  <si>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東播</t>
    <phoneticPr fontId="3"/>
  </si>
  <si>
    <t>ベンチあいさつ無し　　試合5分前待機　　　17：00　施設完全撤収</t>
    <rPh sb="7" eb="8">
      <t>ナ</t>
    </rPh>
    <rPh sb="11" eb="13">
      <t>シアイ</t>
    </rPh>
    <rPh sb="14" eb="16">
      <t>フンマエ</t>
    </rPh>
    <rPh sb="16" eb="18">
      <t>タイキ</t>
    </rPh>
    <rPh sb="27" eb="29">
      <t>シセツ</t>
    </rPh>
    <rPh sb="29" eb="31">
      <t>カンゼン</t>
    </rPh>
    <rPh sb="31" eb="33">
      <t>テッシュウ</t>
    </rPh>
    <phoneticPr fontId="3"/>
  </si>
  <si>
    <t>（土）</t>
    <rPh sb="1" eb="2">
      <t>ド</t>
    </rPh>
    <phoneticPr fontId="3"/>
  </si>
  <si>
    <t>U-９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</si>
</sst>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8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2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shrinkToFit="1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29" fillId="4" borderId="0" xfId="3" applyFont="1" applyFill="1" applyAlignment="1">
      <alignment horizontal="left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center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19" fillId="0" borderId="0" xfId="5" applyNumberFormat="1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22" fillId="0" borderId="0" xfId="6" applyFont="1" applyAlignment="1">
      <alignment horizontal="center" vertical="center" wrapText="1" shrinkToFit="1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6" fontId="19" fillId="0" borderId="0" xfId="5" applyNumberFormat="1" applyFont="1" applyAlignment="1">
      <alignment horizontal="left" vertical="center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74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topLeftCell="A32" workbookViewId="0">
      <selection activeCell="E41" sqref="E41:G41"/>
    </sheetView>
  </sheetViews>
  <sheetFormatPr defaultColWidth="8.99609375" defaultRowHeight="13.5" x14ac:dyDescent="0.1"/>
  <cols>
    <col min="1" max="2" width="8.99609375" style="196"/>
    <col min="3" max="3" width="10.49609375" style="196" bestFit="1" customWidth="1"/>
    <col min="4" max="10" width="8.99609375" style="196"/>
    <col min="11" max="11" width="6.6796875" style="196" customWidth="1"/>
    <col min="12" max="16384" width="8.99609375" style="196"/>
  </cols>
  <sheetData>
    <row r="19" spans="9:9" x14ac:dyDescent="0.1">
      <c r="I19" s="200"/>
    </row>
    <row r="20" spans="9:9" x14ac:dyDescent="0.1">
      <c r="I20" s="198"/>
    </row>
    <row r="40" spans="1:8" ht="39.950000000000003" customHeight="1" x14ac:dyDescent="0.1">
      <c r="C40" s="207" t="s">
        <v>93</v>
      </c>
      <c r="D40" s="208"/>
      <c r="E40" s="209">
        <v>45549</v>
      </c>
      <c r="F40" s="210"/>
      <c r="G40" s="210"/>
      <c r="H40" s="199" t="s">
        <v>156</v>
      </c>
    </row>
    <row r="41" spans="1:8" ht="39.950000000000003" customHeight="1" x14ac:dyDescent="0.1">
      <c r="A41" s="134"/>
      <c r="B41" s="58"/>
      <c r="C41" s="207" t="s">
        <v>121</v>
      </c>
      <c r="D41" s="208"/>
      <c r="E41" s="211" t="s">
        <v>157</v>
      </c>
      <c r="F41" s="212"/>
      <c r="G41" s="213"/>
      <c r="H41" s="133"/>
    </row>
    <row r="42" spans="1:8" ht="39.950000000000003" customHeight="1" x14ac:dyDescent="0.1">
      <c r="A42" s="134"/>
      <c r="B42" s="58"/>
      <c r="C42" s="207" t="s">
        <v>94</v>
      </c>
      <c r="D42" s="208"/>
      <c r="E42" s="211" t="s">
        <v>137</v>
      </c>
      <c r="F42" s="212"/>
      <c r="G42" s="213"/>
      <c r="H42" s="210"/>
    </row>
    <row r="43" spans="1:8" x14ac:dyDescent="0.1">
      <c r="E43" s="198"/>
    </row>
    <row r="44" spans="1:8" x14ac:dyDescent="0.1">
      <c r="G44" s="194"/>
    </row>
    <row r="45" spans="1:8" x14ac:dyDescent="0.1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topLeftCell="A13" workbookViewId="0">
      <selection activeCell="N52" sqref="N52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2" width="2.58984375" style="31" customWidth="1"/>
    <col min="33" max="33" width="2.31640625" style="31" customWidth="1"/>
    <col min="34" max="34" width="8.99609375" style="31" hidden="1" customWidth="1"/>
    <col min="35" max="35" width="0" style="31" hidden="1" customWidth="1"/>
    <col min="36" max="36" width="8.99609375" style="31" hidden="1" customWidth="1"/>
    <col min="37" max="16384" width="8.99609375" style="31"/>
  </cols>
  <sheetData>
    <row r="1" spans="1:43" x14ac:dyDescent="0.1">
      <c r="A1" s="221" t="str">
        <f>ﾃﾞｰﾀﾃｰﾌﾞﾙ!C1</f>
        <v>チャレンジカップ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</row>
    <row r="2" spans="1:43" x14ac:dyDescent="0.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</row>
    <row r="3" spans="1:43" x14ac:dyDescent="0.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</row>
    <row r="4" spans="1:43" x14ac:dyDescent="0.1">
      <c r="A4" s="40"/>
      <c r="B4" s="215" t="s">
        <v>18</v>
      </c>
      <c r="C4" s="215"/>
      <c r="D4" s="219" t="s">
        <v>17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15"/>
      <c r="C5" s="215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15"/>
      <c r="C6" s="215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15"/>
      <c r="C7" s="215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18" t="s">
        <v>44</v>
      </c>
      <c r="B8" s="214" t="s">
        <v>43</v>
      </c>
      <c r="C8" s="214"/>
      <c r="D8" s="214"/>
      <c r="E8" s="214"/>
      <c r="F8" s="52" t="s">
        <v>42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18"/>
      <c r="B9" s="214"/>
      <c r="C9" s="214"/>
      <c r="D9" s="214"/>
      <c r="E9" s="214"/>
      <c r="F9" s="51" t="s">
        <v>41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18" t="s">
        <v>40</v>
      </c>
      <c r="B11" s="214" t="s">
        <v>39</v>
      </c>
      <c r="C11" s="214"/>
      <c r="D11" s="214"/>
      <c r="E11" s="214"/>
      <c r="F11" s="223">
        <f>ﾃﾞｰﾀﾃｰﾌﾞﾙ!C2</f>
        <v>45549</v>
      </c>
      <c r="G11" s="223"/>
      <c r="H11" s="223"/>
      <c r="I11" s="223"/>
      <c r="J11" s="223"/>
      <c r="K11" s="223"/>
      <c r="L11" s="224">
        <f>WEEKDAY(F11,1)</f>
        <v>7</v>
      </c>
      <c r="M11" s="224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18"/>
      <c r="B12" s="214"/>
      <c r="C12" s="214"/>
      <c r="D12" s="214"/>
      <c r="E12" s="214"/>
      <c r="F12" s="223"/>
      <c r="G12" s="223"/>
      <c r="H12" s="223"/>
      <c r="I12" s="223"/>
      <c r="J12" s="223"/>
      <c r="K12" s="223"/>
      <c r="L12" s="224"/>
      <c r="M12" s="224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">
      <c r="A13" s="43" t="s">
        <v>38</v>
      </c>
      <c r="B13" s="214" t="s">
        <v>37</v>
      </c>
      <c r="C13" s="214"/>
      <c r="D13" s="214"/>
      <c r="E13" s="214"/>
      <c r="F13" s="222" t="str">
        <f>ﾃﾞｰﾀﾃｰﾌﾞﾙ!C3</f>
        <v>小野希望の丘アレオ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43"/>
      <c r="B14" s="48"/>
      <c r="C14" s="48"/>
      <c r="D14" s="48"/>
      <c r="E14" s="48"/>
      <c r="F14" s="216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">
      <c r="A15" s="218" t="s">
        <v>36</v>
      </c>
      <c r="B15" s="214" t="s">
        <v>35</v>
      </c>
      <c r="C15" s="214"/>
      <c r="D15" s="214"/>
      <c r="E15" s="214"/>
      <c r="F15" s="214" t="str">
        <f>ﾃﾞｰﾀﾃｰﾌﾞﾙ!C4</f>
        <v>U-9</v>
      </c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">
      <c r="A16" s="218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18" t="s">
        <v>34</v>
      </c>
      <c r="B17" s="214" t="s">
        <v>33</v>
      </c>
      <c r="C17" s="214"/>
      <c r="D17" s="214"/>
      <c r="E17" s="214"/>
      <c r="F17" s="225" t="s">
        <v>127</v>
      </c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18"/>
      <c r="B18" s="214"/>
      <c r="C18" s="214"/>
      <c r="D18" s="214"/>
      <c r="E18" s="214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18" t="s">
        <v>32</v>
      </c>
      <c r="B19" s="219" t="s">
        <v>31</v>
      </c>
      <c r="C19" s="219"/>
      <c r="D19" s="219"/>
      <c r="E19" s="219"/>
      <c r="F19" s="49" t="s">
        <v>30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18"/>
      <c r="B20" s="219"/>
      <c r="C20" s="219"/>
      <c r="D20" s="219"/>
      <c r="E20" s="219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40"/>
      <c r="B21" s="40"/>
      <c r="C21" s="40"/>
      <c r="D21" s="40"/>
      <c r="E21" s="40"/>
      <c r="F21" s="48" t="s">
        <v>126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8" t="s">
        <v>132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8" t="s">
        <v>77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4" t="s">
        <v>133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50" t="s">
        <v>29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7" t="s">
        <v>28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7" t="s">
        <v>27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5"/>
      <c r="E29" s="45"/>
      <c r="F29" s="47" t="s">
        <v>26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0"/>
      <c r="E30" s="40"/>
      <c r="F30" s="47" t="s">
        <v>25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63" t="s">
        <v>59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3"/>
      <c r="G32" s="45" t="s">
        <v>60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44" t="s">
        <v>153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218" t="s">
        <v>24</v>
      </c>
      <c r="B36" s="219" t="s">
        <v>23</v>
      </c>
      <c r="C36" s="219"/>
      <c r="D36" s="219"/>
      <c r="E36" s="219"/>
      <c r="F36" s="40" t="s">
        <v>22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18"/>
      <c r="B37" s="219"/>
      <c r="C37" s="219"/>
      <c r="D37" s="219"/>
      <c r="E37" s="219"/>
      <c r="F37" s="44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50</v>
      </c>
    </row>
    <row r="39" spans="1:38" x14ac:dyDescent="0.1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">
      <c r="A40" s="218" t="s">
        <v>20</v>
      </c>
      <c r="B40" s="215" t="s">
        <v>19</v>
      </c>
      <c r="C40" s="215"/>
      <c r="D40" s="215"/>
      <c r="E40" s="215"/>
      <c r="F40" s="41">
        <v>1</v>
      </c>
      <c r="G40" s="220" t="str">
        <f>ﾃﾞｰﾀﾃｰﾌﾞﾙ!J8</f>
        <v>長尾WFCフェニックス</v>
      </c>
      <c r="H40" s="210"/>
      <c r="I40" s="210"/>
      <c r="J40" s="210"/>
      <c r="K40" s="210"/>
      <c r="L40" s="210"/>
      <c r="M40" s="210"/>
      <c r="N40" s="102" t="str">
        <f>ﾃﾞｰﾀﾃｰﾌﾞﾙ!I8</f>
        <v>北摂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2</v>
      </c>
      <c r="AJ40" s="31" t="e">
        <f>COUNTIF(#REF!,#REF!)</f>
        <v>#REF!</v>
      </c>
      <c r="AK40" s="95"/>
      <c r="AL40" s="96"/>
    </row>
    <row r="41" spans="1:38" x14ac:dyDescent="0.1">
      <c r="A41" s="218"/>
      <c r="B41" s="215"/>
      <c r="C41" s="215"/>
      <c r="D41" s="215"/>
      <c r="E41" s="215"/>
      <c r="F41" s="41">
        <v>2</v>
      </c>
      <c r="G41" s="220" t="str">
        <f>ﾃﾞｰﾀﾃｰﾌﾞﾙ!J9</f>
        <v>長尾WFCファイヤー</v>
      </c>
      <c r="H41" s="210"/>
      <c r="I41" s="210"/>
      <c r="J41" s="210"/>
      <c r="K41" s="210"/>
      <c r="L41" s="210"/>
      <c r="M41" s="210"/>
      <c r="N41" s="102" t="str">
        <f>ﾃﾞｰﾀﾃｰﾌﾞﾙ!I9</f>
        <v>北摂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">
      <c r="B42" s="42" t="str">
        <f>ﾃﾞｰﾀﾃｰﾌﾞﾙ!C4</f>
        <v>U-9</v>
      </c>
      <c r="C42" s="42"/>
      <c r="D42" s="42"/>
      <c r="F42" s="41">
        <v>3</v>
      </c>
      <c r="G42" s="220" t="str">
        <f>ﾃﾞｰﾀﾃｰﾌﾞﾙ!J10</f>
        <v>西脇FC</v>
      </c>
      <c r="H42" s="210"/>
      <c r="I42" s="210"/>
      <c r="J42" s="210"/>
      <c r="K42" s="210"/>
      <c r="L42" s="210"/>
      <c r="M42" s="210"/>
      <c r="N42" s="102" t="str">
        <f>ﾃﾞｰﾀﾃｰﾌﾞﾙ!I10</f>
        <v>北播磨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">
      <c r="F43" s="41">
        <v>4</v>
      </c>
      <c r="G43" s="220" t="str">
        <f>ﾃﾞｰﾀﾃｰﾌﾞﾙ!J11</f>
        <v>コニーリョ中山FC</v>
      </c>
      <c r="H43" s="210"/>
      <c r="I43" s="210"/>
      <c r="J43" s="210"/>
      <c r="K43" s="210"/>
      <c r="L43" s="210"/>
      <c r="M43" s="210"/>
      <c r="N43" s="102" t="str">
        <f>ﾃﾞｰﾀﾃｰﾌﾞﾙ!I11</f>
        <v>北摂</v>
      </c>
      <c r="O43" s="40"/>
      <c r="P43" s="40"/>
      <c r="Q43" s="40"/>
      <c r="T43" s="40"/>
      <c r="AI43" s="31">
        <f>COUNTIF(ﾀｲﾑｽｹｼﾞｭｰﾙ!$D$7:$O$19,G43)</f>
        <v>2</v>
      </c>
      <c r="AJ43" s="31" t="e">
        <f>COUNTIF(#REF!,#REF!)</f>
        <v>#REF!</v>
      </c>
      <c r="AK43" s="95"/>
      <c r="AL43" s="96"/>
    </row>
    <row r="44" spans="1:38" x14ac:dyDescent="0.1">
      <c r="F44" s="41">
        <v>5</v>
      </c>
      <c r="G44" s="220" t="str">
        <f>ﾃﾞｰﾀﾃｰﾌﾞﾙ!J12</f>
        <v>天満SC</v>
      </c>
      <c r="H44" s="210"/>
      <c r="I44" s="210"/>
      <c r="J44" s="210"/>
      <c r="K44" s="210"/>
      <c r="L44" s="210"/>
      <c r="M44" s="210"/>
      <c r="N44" s="102" t="s">
        <v>154</v>
      </c>
      <c r="O44" s="40"/>
      <c r="P44" s="40"/>
      <c r="Q44" s="40"/>
      <c r="T44" s="40"/>
      <c r="AI44" s="31">
        <f>COUNTIF(ﾀｲﾑｽｹｼﾞｭｰﾙ!$D$7:$O$19,G44)</f>
        <v>2</v>
      </c>
      <c r="AJ44" s="31" t="e">
        <f>COUNTIF(#REF!,#REF!)</f>
        <v>#REF!</v>
      </c>
      <c r="AK44" s="95"/>
      <c r="AL44" s="96"/>
    </row>
    <row r="45" spans="1:38" x14ac:dyDescent="0.1">
      <c r="A45" s="40"/>
      <c r="B45" s="40"/>
      <c r="C45" s="40"/>
      <c r="D45" s="40"/>
      <c r="E45" s="40"/>
      <c r="F45" s="41">
        <v>6</v>
      </c>
      <c r="G45" s="220" t="str">
        <f>ﾃﾞｰﾀﾃｰﾌﾞﾙ!J13</f>
        <v>平岡北SC</v>
      </c>
      <c r="H45" s="210"/>
      <c r="I45" s="210"/>
      <c r="J45" s="210"/>
      <c r="K45" s="210"/>
      <c r="L45" s="210"/>
      <c r="M45" s="210"/>
      <c r="N45" s="102" t="str">
        <f>ﾃﾞｰﾀﾃｰﾌﾞﾙ!I13</f>
        <v>東播</v>
      </c>
      <c r="P45" s="40"/>
      <c r="Q45" s="40"/>
      <c r="AI45" s="31">
        <f>COUNTIF(ﾀｲﾑｽｹｼﾞｭｰﾙ!$D$7:$O$19,G42)</f>
        <v>2</v>
      </c>
      <c r="AJ45" s="31" t="e">
        <f>COUNTIF(#REF!,#REF!)</f>
        <v>#REF!</v>
      </c>
      <c r="AK45" s="95"/>
      <c r="AL45" s="96"/>
    </row>
    <row r="46" spans="1:38" x14ac:dyDescent="0.1">
      <c r="F46" s="41">
        <v>7</v>
      </c>
      <c r="G46" s="220" t="str">
        <f>ﾃﾞｰﾀﾃｰﾌﾞﾙ!J14</f>
        <v>舞鶴少年サッカークラブ</v>
      </c>
      <c r="H46" s="210"/>
      <c r="I46" s="210"/>
      <c r="J46" s="210"/>
      <c r="K46" s="210"/>
      <c r="L46" s="210"/>
      <c r="M46" s="210"/>
      <c r="N46" s="102" t="str">
        <f>ﾃﾞｰﾀﾃｰﾌﾞﾙ!I14</f>
        <v>京都</v>
      </c>
      <c r="O46" s="40"/>
      <c r="P46" s="40"/>
      <c r="Q46" s="40"/>
      <c r="AI46" s="31">
        <f>COUNTIF(ﾀｲﾑｽｹｼﾞｭｰﾙ!$D$7:$O$19,G46)</f>
        <v>2</v>
      </c>
      <c r="AJ46" s="31" t="e">
        <f>COUNTIF(#REF!,#REF!)</f>
        <v>#REF!</v>
      </c>
      <c r="AK46" s="95"/>
      <c r="AL46" s="96"/>
    </row>
    <row r="47" spans="1:38" x14ac:dyDescent="0.1">
      <c r="F47" s="41">
        <v>8</v>
      </c>
      <c r="G47" s="220" t="str">
        <f>ﾃﾞｰﾀﾃｰﾌﾞﾙ!J15</f>
        <v>明石FC</v>
      </c>
      <c r="H47" s="210"/>
      <c r="I47" s="210"/>
      <c r="J47" s="210"/>
      <c r="K47" s="210"/>
      <c r="L47" s="210"/>
      <c r="M47" s="210"/>
      <c r="N47" s="102" t="str">
        <f>ﾃﾞｰﾀﾃｰﾌﾞﾙ!I15</f>
        <v>明石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">
      <c r="A48" s="40"/>
      <c r="B48" s="40"/>
      <c r="C48" s="40"/>
      <c r="E48" s="40"/>
      <c r="F48" s="41">
        <v>9</v>
      </c>
      <c r="G48" s="220" t="str">
        <f>ﾃﾞｰﾀﾃｰﾌﾞﾙ!J16</f>
        <v>藍ブルースター</v>
      </c>
      <c r="H48" s="210"/>
      <c r="I48" s="210"/>
      <c r="J48" s="210"/>
      <c r="K48" s="210"/>
      <c r="L48" s="210"/>
      <c r="M48" s="210"/>
      <c r="N48" s="102" t="str">
        <f>ﾃﾞｰﾀﾃｰﾌﾞﾙ!I16</f>
        <v>丹有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">
      <c r="F49" s="31">
        <v>10</v>
      </c>
      <c r="G49" s="220" t="str">
        <f>ﾃﾞｰﾀﾃｰﾌﾞﾙ!J17</f>
        <v>藍ホワイトスター</v>
      </c>
      <c r="H49" s="210"/>
      <c r="I49" s="210"/>
      <c r="J49" s="210"/>
      <c r="K49" s="210"/>
      <c r="L49" s="210"/>
      <c r="M49" s="210"/>
      <c r="N49" s="102" t="str">
        <f>ﾃﾞｰﾀﾃｰﾌﾞﾙ!I17</f>
        <v>丹有</v>
      </c>
      <c r="AE49" s="40"/>
      <c r="AI49" s="31">
        <f>COUNTIF(ﾀｲﾑｽｹｼﾞｭｰﾙ!$D$7:$O$19,G40)</f>
        <v>2</v>
      </c>
      <c r="AJ49" s="31" t="e">
        <f>COUNTIF(#REF!,#REF!)</f>
        <v>#REF!</v>
      </c>
      <c r="AK49" s="95"/>
      <c r="AL49" s="96"/>
    </row>
    <row r="50" spans="6:38" x14ac:dyDescent="0.1">
      <c r="F50" s="31">
        <v>11</v>
      </c>
      <c r="G50" s="220" t="str">
        <f>ﾃﾞｰﾀﾃｰﾌﾞﾙ!J18</f>
        <v>M.SERIOFC</v>
      </c>
      <c r="H50" s="210"/>
      <c r="I50" s="210"/>
      <c r="J50" s="210"/>
      <c r="K50" s="210"/>
      <c r="L50" s="210"/>
      <c r="M50" s="210"/>
      <c r="N50" s="102" t="str">
        <f>ﾃﾞｰﾀﾃｰﾌﾞﾙ!I18</f>
        <v>北播磨</v>
      </c>
      <c r="AE50" s="40"/>
      <c r="AI50" s="31">
        <f>COUNTIF(ﾀｲﾑｽｹｼﾞｭｰﾙ!$D$7:$O$19,G50)</f>
        <v>2</v>
      </c>
      <c r="AJ50" s="31" t="e">
        <f>COUNTIF(#REF!,#REF!)</f>
        <v>#REF!</v>
      </c>
      <c r="AK50" s="95"/>
      <c r="AL50" s="96"/>
    </row>
    <row r="51" spans="6:38" x14ac:dyDescent="0.1">
      <c r="F51" s="31">
        <v>12</v>
      </c>
      <c r="G51" s="220" t="str">
        <f>ﾃﾞｰﾀﾃｰﾌﾞﾙ!J19</f>
        <v>旭FCジュニア</v>
      </c>
      <c r="H51" s="210"/>
      <c r="I51" s="210"/>
      <c r="J51" s="210"/>
      <c r="K51" s="210"/>
      <c r="L51" s="210"/>
      <c r="M51" s="210"/>
      <c r="N51" s="102" t="str">
        <f>ﾃﾞｰﾀﾃｰﾌﾞﾙ!I19</f>
        <v>北播磨</v>
      </c>
      <c r="AE51" s="40"/>
      <c r="AI51" s="31">
        <f>COUNTIF(ﾀｲﾑｽｹｼﾞｭｰﾙ!$D$7:$O$19,G51)</f>
        <v>2</v>
      </c>
      <c r="AJ51" s="31" t="e">
        <f>COUNTIF(#REF!,#REF!)</f>
        <v>#REF!</v>
      </c>
      <c r="AK51" s="95"/>
      <c r="AL51" s="96"/>
    </row>
    <row r="53" spans="6:38" ht="14.25" thickBot="1" x14ac:dyDescent="0.15"/>
    <row r="54" spans="6:38" x14ac:dyDescent="0.1">
      <c r="G54" s="39"/>
      <c r="H54" s="38" t="s">
        <v>45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">
      <c r="G55" s="36"/>
      <c r="H55" s="31" t="s">
        <v>122</v>
      </c>
      <c r="AC55" s="35"/>
    </row>
    <row r="56" spans="6:38" x14ac:dyDescent="0.1">
      <c r="G56" s="36"/>
      <c r="I56" s="31" t="s">
        <v>51</v>
      </c>
      <c r="AC56" s="35"/>
    </row>
    <row r="57" spans="6:38" x14ac:dyDescent="0.1">
      <c r="G57" s="36"/>
      <c r="H57" s="31" t="s">
        <v>46</v>
      </c>
      <c r="AC57" s="35"/>
    </row>
    <row r="58" spans="6:38" x14ac:dyDescent="0.1">
      <c r="G58" s="36"/>
      <c r="H58" s="31" t="s">
        <v>47</v>
      </c>
      <c r="AC58" s="35"/>
    </row>
    <row r="59" spans="6:38" ht="14.25" thickBot="1" x14ac:dyDescent="0.15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  <mergeCell ref="F13:U13"/>
    <mergeCell ref="G50:M50"/>
    <mergeCell ref="F11:K12"/>
    <mergeCell ref="L11:M12"/>
    <mergeCell ref="G42:M42"/>
    <mergeCell ref="A1:AG3"/>
    <mergeCell ref="B4:C5"/>
    <mergeCell ref="D4:T5"/>
    <mergeCell ref="B6:C7"/>
    <mergeCell ref="D6:T7"/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workbookViewId="0">
      <selection activeCell="B17" sqref="B17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26" t="str">
        <f>ﾃﾞｰﾀﾃｰﾌﾞﾙ!C1</f>
        <v>チャレンジカップ</v>
      </c>
      <c r="C2" s="208"/>
      <c r="D2" s="208"/>
      <c r="E2" s="208"/>
      <c r="F2" s="208"/>
      <c r="G2" s="208"/>
      <c r="H2" s="208"/>
      <c r="I2" s="208"/>
      <c r="J2" s="208"/>
      <c r="K2" s="98" t="str">
        <f>ﾃﾞｰﾀﾃｰﾌﾞﾙ!C4</f>
        <v>U-9</v>
      </c>
      <c r="L2" s="5"/>
      <c r="M2" s="98" t="s">
        <v>78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4" t="s">
        <v>6</v>
      </c>
      <c r="C4" s="7" t="s">
        <v>11</v>
      </c>
      <c r="D4" s="15" t="str">
        <f>B5</f>
        <v>西脇FC</v>
      </c>
      <c r="E4" s="15"/>
      <c r="F4" s="16"/>
      <c r="G4" s="15" t="str">
        <f>B6</f>
        <v>長尾WFCファイヤー</v>
      </c>
      <c r="H4" s="15"/>
      <c r="I4" s="15"/>
      <c r="J4" s="17" t="str">
        <f>B7</f>
        <v>明石FC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90</v>
      </c>
      <c r="V4" s="128" t="s">
        <v>91</v>
      </c>
      <c r="W4" s="129" t="s">
        <v>92</v>
      </c>
      <c r="X4" s="129"/>
      <c r="Y4" s="124"/>
      <c r="Z4" s="125"/>
      <c r="AA4" s="123"/>
    </row>
    <row r="5" spans="2:27" ht="27.95" customHeight="1" thickTop="1" x14ac:dyDescent="0.1">
      <c r="B5" s="77" t="str">
        <f>ﾃﾞｰﾀﾃｰﾌﾞﾙ!C8</f>
        <v>西脇FC</v>
      </c>
      <c r="C5" s="88" t="str">
        <f>ﾃﾞｰﾀﾃｰﾌﾞﾙ!D8</f>
        <v>北播磨</v>
      </c>
      <c r="D5" s="110"/>
      <c r="E5" s="109" t="s">
        <v>14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">
      <c r="B6" s="77" t="str">
        <f>ﾃﾞｰﾀﾃｰﾌﾞﾙ!C9</f>
        <v>長尾WFCファイヤー</v>
      </c>
      <c r="C6" s="89" t="str">
        <f>ﾃﾞｰﾀﾃｰﾌﾞﾙ!D9</f>
        <v>北摂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14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15">
      <c r="B7" s="80" t="str">
        <f>ﾃﾞｰﾀﾃｰﾌﾞﾙ!C10</f>
        <v>明石FC</v>
      </c>
      <c r="C7" s="90" t="str">
        <f>ﾃﾞｰﾀﾃｰﾌﾞﾙ!D10</f>
        <v>明石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14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15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15">
      <c r="B9" s="78" t="s">
        <v>16</v>
      </c>
      <c r="C9" s="7" t="s">
        <v>11</v>
      </c>
      <c r="D9" s="15" t="str">
        <f>B10</f>
        <v>M.SERIOFC</v>
      </c>
      <c r="E9" s="15"/>
      <c r="F9" s="16"/>
      <c r="G9" s="15" t="str">
        <f>B11</f>
        <v>藍ブルースター</v>
      </c>
      <c r="H9" s="15"/>
      <c r="I9" s="15"/>
      <c r="J9" s="17" t="str">
        <f>B12</f>
        <v>平岡北SC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">
      <c r="B10" s="77" t="str">
        <f>ﾃﾞｰﾀﾃｰﾌﾞﾙ!C11</f>
        <v>M.SERIOFC</v>
      </c>
      <c r="C10" s="89" t="str">
        <f>ﾃﾞｰﾀﾃｰﾌﾞﾙ!D11</f>
        <v>北播磨</v>
      </c>
      <c r="D10" s="110"/>
      <c r="E10" s="109" t="s">
        <v>14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">
      <c r="B11" s="77" t="str">
        <f>ﾃﾞｰﾀﾃｰﾌﾞﾙ!C12</f>
        <v>藍ブルースター</v>
      </c>
      <c r="C11" s="89" t="str">
        <f>ﾃﾞｰﾀﾃｰﾌﾞﾙ!D12</f>
        <v>丹有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14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15">
      <c r="B12" s="80" t="str">
        <f>ﾃﾞｰﾀﾃｰﾌﾞﾙ!C13</f>
        <v>平岡北SC</v>
      </c>
      <c r="C12" s="90" t="str">
        <f>ﾃﾞｰﾀﾃｰﾌﾞﾙ!D13</f>
        <v>東播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14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15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15">
      <c r="B14" s="79" t="s">
        <v>5</v>
      </c>
      <c r="C14" s="7" t="s">
        <v>11</v>
      </c>
      <c r="D14" s="15" t="str">
        <f>B15</f>
        <v>旭FCジュニア</v>
      </c>
      <c r="E14" s="15"/>
      <c r="F14" s="16"/>
      <c r="G14" s="15" t="str">
        <f>B16</f>
        <v>長尾WFCフェニックス</v>
      </c>
      <c r="H14" s="15"/>
      <c r="I14" s="15"/>
      <c r="J14" s="17" t="str">
        <f>B17</f>
        <v>舞鶴少年サッカークラブ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">
      <c r="B15" s="77" t="str">
        <f>ﾃﾞｰﾀﾃｰﾌﾞﾙ!C14</f>
        <v>旭FCジュニア</v>
      </c>
      <c r="C15" s="89" t="str">
        <f>ﾃﾞｰﾀﾃｰﾌﾞﾙ!D14</f>
        <v>北播磨</v>
      </c>
      <c r="D15" s="110"/>
      <c r="E15" s="109" t="s">
        <v>14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">
      <c r="B16" s="77" t="str">
        <f>ﾃﾞｰﾀﾃｰﾌﾞﾙ!C15</f>
        <v>長尾WFCフェニックス</v>
      </c>
      <c r="C16" s="89" t="str">
        <f>ﾃﾞｰﾀﾃｰﾌﾞﾙ!D15</f>
        <v>北摂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14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15">
      <c r="B17" s="80" t="str">
        <f>ﾃﾞｰﾀﾃｰﾌﾞﾙ!C16</f>
        <v>舞鶴少年サッカークラブ</v>
      </c>
      <c r="C17" s="90" t="str">
        <f>ﾃﾞｰﾀﾃｰﾌﾞﾙ!D16</f>
        <v>京都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14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15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15">
      <c r="B19" s="79" t="s">
        <v>52</v>
      </c>
      <c r="C19" s="7" t="s">
        <v>11</v>
      </c>
      <c r="D19" s="15" t="str">
        <f>B20</f>
        <v>藍ホワイトスター</v>
      </c>
      <c r="E19" s="15"/>
      <c r="F19" s="16"/>
      <c r="G19" s="15" t="str">
        <f>B21</f>
        <v>天満SC</v>
      </c>
      <c r="H19" s="15"/>
      <c r="I19" s="15"/>
      <c r="J19" s="17" t="str">
        <f>B22</f>
        <v>コニーリョ中山FC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">
      <c r="B20" s="77" t="str">
        <f>ﾃﾞｰﾀﾃｰﾌﾞﾙ!C17</f>
        <v>藍ホワイトスター</v>
      </c>
      <c r="C20" s="89" t="str">
        <f>ﾃﾞｰﾀﾃｰﾌﾞﾙ!D17</f>
        <v>丹有</v>
      </c>
      <c r="D20" s="110"/>
      <c r="E20" s="109" t="s">
        <v>14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">
      <c r="B21" s="77" t="str">
        <f>ﾃﾞｰﾀﾃｰﾌﾞﾙ!C18</f>
        <v>天満SC</v>
      </c>
      <c r="C21" s="89" t="str">
        <f>ﾃﾞｰﾀﾃｰﾌﾞﾙ!D18</f>
        <v>東播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14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15">
      <c r="B22" s="80" t="str">
        <f>ﾃﾞｰﾀﾃｰﾌﾞﾙ!C19</f>
        <v>コニーリョ中山FC</v>
      </c>
      <c r="C22" s="90" t="str">
        <f>ﾃﾞｰﾀﾃｰﾌﾞﾙ!D19</f>
        <v>北摂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14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>
      <c r="B26" s="106" t="str">
        <f>ﾃﾞｰﾀﾃｰﾌﾞﾙ!C1</f>
        <v>チャレンジカップ</v>
      </c>
      <c r="Q26" s="58"/>
      <c r="AA26" s="58"/>
    </row>
    <row r="27" spans="2:27" ht="15.95" customHeight="1" x14ac:dyDescent="0.1">
      <c r="B27" s="58" t="str">
        <f>ﾃﾞｰﾀﾃｰﾌﾞﾙ!C4</f>
        <v>U-9</v>
      </c>
      <c r="G27" s="144" t="s">
        <v>95</v>
      </c>
      <c r="H27" s="145"/>
      <c r="I27" s="145"/>
      <c r="J27" s="146"/>
    </row>
    <row r="28" spans="2:27" ht="24" customHeight="1" x14ac:dyDescent="0.1">
      <c r="B28" s="93" t="s">
        <v>73</v>
      </c>
      <c r="G28" s="227" t="str">
        <f>ﾃﾞｰﾀﾃｰﾌﾞﾙ!C28</f>
        <v>.</v>
      </c>
      <c r="H28" s="228"/>
      <c r="I28" s="228"/>
      <c r="J28" s="229"/>
    </row>
    <row r="29" spans="2:27" ht="15.95" customHeight="1" x14ac:dyDescent="0.1">
      <c r="I29" s="151"/>
      <c r="J29" s="137"/>
      <c r="L29" s="144" t="s">
        <v>96</v>
      </c>
      <c r="M29" s="145"/>
      <c r="N29" s="145"/>
      <c r="O29" s="146"/>
    </row>
    <row r="30" spans="2:27" ht="24" customHeight="1" x14ac:dyDescent="0.1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30" t="str">
        <f>ﾃﾞｰﾀﾃｰﾌﾞﾙ!C29</f>
        <v>.</v>
      </c>
      <c r="M30" s="231"/>
      <c r="N30" s="231"/>
      <c r="O30" s="232"/>
    </row>
    <row r="31" spans="2:27" ht="20.100000000000001" customHeight="1" x14ac:dyDescent="0.1">
      <c r="F31" s="92"/>
      <c r="G31" s="182"/>
      <c r="H31" s="147"/>
      <c r="I31" s="147"/>
      <c r="J31" s="148"/>
      <c r="K31" s="92"/>
    </row>
    <row r="32" spans="2:27" ht="20.100000000000001" customHeight="1" x14ac:dyDescent="0.1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">
      <c r="F33" s="151"/>
      <c r="H33" s="139"/>
      <c r="I33" s="152"/>
      <c r="J33" s="151"/>
      <c r="K33" s="141"/>
    </row>
    <row r="34" spans="2:16" ht="20.100000000000001" customHeight="1" x14ac:dyDescent="0.1">
      <c r="F34" s="140"/>
      <c r="G34" s="138"/>
      <c r="H34" s="140"/>
      <c r="I34" s="142"/>
      <c r="K34" s="142"/>
    </row>
    <row r="35" spans="2:16" ht="20.100000000000001" customHeight="1" x14ac:dyDescent="0.1">
      <c r="E35" s="233" t="s">
        <v>69</v>
      </c>
      <c r="F35" s="234"/>
      <c r="G35" s="233" t="s">
        <v>70</v>
      </c>
      <c r="H35" s="234"/>
      <c r="I35" s="233" t="s">
        <v>71</v>
      </c>
      <c r="J35" s="235"/>
      <c r="K35" s="233" t="s">
        <v>72</v>
      </c>
      <c r="L35" s="234"/>
    </row>
    <row r="36" spans="2:16" ht="20.100000000000001" customHeight="1" x14ac:dyDescent="0.1">
      <c r="E36" s="236" t="str">
        <f>ﾃﾞｰﾀﾃｰﾌﾞﾙ!C32</f>
        <v>.</v>
      </c>
      <c r="F36" s="237"/>
      <c r="G36" s="238" t="str">
        <f>ﾃﾞｰﾀﾃｰﾌﾞﾙ!C35</f>
        <v>.</v>
      </c>
      <c r="H36" s="237"/>
      <c r="I36" s="236" t="str">
        <f>ﾃﾞｰﾀﾃｰﾌﾞﾙ!C38</f>
        <v>.</v>
      </c>
      <c r="J36" s="237"/>
      <c r="K36" s="236" t="str">
        <f>ﾃﾞｰﾀﾃｰﾌﾞﾙ!C41</f>
        <v>.</v>
      </c>
      <c r="L36" s="237"/>
    </row>
    <row r="37" spans="2:16" ht="20.100000000000001" customHeight="1" x14ac:dyDescent="0.1">
      <c r="E37" s="238"/>
      <c r="F37" s="237"/>
      <c r="G37" s="238"/>
      <c r="H37" s="237"/>
      <c r="I37" s="238"/>
      <c r="J37" s="237"/>
      <c r="K37" s="238"/>
      <c r="L37" s="237"/>
    </row>
    <row r="38" spans="2:16" ht="20.100000000000001" customHeight="1" x14ac:dyDescent="0.1">
      <c r="E38" s="238"/>
      <c r="F38" s="237"/>
      <c r="G38" s="238"/>
      <c r="H38" s="237"/>
      <c r="I38" s="238"/>
      <c r="J38" s="237"/>
      <c r="K38" s="238"/>
      <c r="L38" s="237"/>
    </row>
    <row r="39" spans="2:16" ht="20.100000000000001" customHeight="1" x14ac:dyDescent="0.1">
      <c r="E39" s="238"/>
      <c r="F39" s="237"/>
      <c r="G39" s="238"/>
      <c r="H39" s="237"/>
      <c r="I39" s="238"/>
      <c r="J39" s="237"/>
      <c r="K39" s="238"/>
      <c r="L39" s="237"/>
    </row>
    <row r="40" spans="2:16" ht="20.100000000000001" customHeight="1" x14ac:dyDescent="0.1">
      <c r="E40" s="238"/>
      <c r="F40" s="237"/>
      <c r="G40" s="238"/>
      <c r="H40" s="237"/>
      <c r="I40" s="238"/>
      <c r="J40" s="237"/>
      <c r="K40" s="238"/>
      <c r="L40" s="237"/>
    </row>
    <row r="41" spans="2:16" ht="20.100000000000001" customHeight="1" x14ac:dyDescent="0.1">
      <c r="E41" s="239"/>
      <c r="F41" s="240"/>
      <c r="G41" s="239"/>
      <c r="H41" s="240"/>
      <c r="I41" s="239"/>
      <c r="J41" s="240"/>
      <c r="K41" s="239"/>
      <c r="L41" s="240"/>
    </row>
    <row r="42" spans="2:16" ht="20.100000000000001" customHeight="1" x14ac:dyDescent="0.1">
      <c r="F42" s="137"/>
      <c r="G42" s="190"/>
      <c r="H42" s="189"/>
      <c r="I42" s="189"/>
      <c r="J42" s="191"/>
      <c r="K42" s="137"/>
    </row>
    <row r="43" spans="2:16" ht="20.100000000000001" customHeight="1" x14ac:dyDescent="0.1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">
      <c r="G44" s="144" t="s">
        <v>97</v>
      </c>
      <c r="H44" s="145"/>
      <c r="I44" s="145"/>
      <c r="J44" s="146"/>
    </row>
    <row r="45" spans="2:16" ht="24" customHeight="1" x14ac:dyDescent="0.1">
      <c r="G45" s="230" t="str">
        <f>ﾃﾞｰﾀﾃｰﾌﾞﾙ!C30</f>
        <v>.</v>
      </c>
      <c r="H45" s="231"/>
      <c r="I45" s="231"/>
      <c r="J45" s="232"/>
    </row>
    <row r="46" spans="2:16" ht="20.100000000000001" customHeight="1" x14ac:dyDescent="0.1">
      <c r="G46" s="92"/>
      <c r="H46" s="92"/>
      <c r="I46" s="92"/>
      <c r="J46" s="92"/>
    </row>
    <row r="47" spans="2:16" ht="20.100000000000001" customHeight="1" x14ac:dyDescent="0.1"/>
    <row r="48" spans="2:16" ht="20.100000000000001" customHeight="1" x14ac:dyDescent="0.1">
      <c r="B48" s="94" t="s">
        <v>74</v>
      </c>
      <c r="D48" t="s">
        <v>62</v>
      </c>
      <c r="H48" t="s">
        <v>63</v>
      </c>
      <c r="L48" t="s">
        <v>64</v>
      </c>
      <c r="P48" t="s">
        <v>65</v>
      </c>
    </row>
    <row r="49" spans="4:25" ht="20.100000000000001" customHeight="1" x14ac:dyDescent="0.1">
      <c r="D49" s="241" t="str">
        <f>ﾃﾞｰﾀﾃｰﾌﾞﾙ!C33</f>
        <v>.</v>
      </c>
      <c r="E49" s="242"/>
      <c r="F49" s="235"/>
      <c r="G49" s="143"/>
      <c r="H49" s="241" t="str">
        <f>ﾃﾞｰﾀﾃｰﾌﾞﾙ!C36</f>
        <v>.</v>
      </c>
      <c r="I49" s="242"/>
      <c r="J49" s="235"/>
      <c r="K49" s="92"/>
      <c r="L49" s="241" t="str">
        <f>ﾃﾞｰﾀﾃｰﾌﾞﾙ!C34</f>
        <v>.</v>
      </c>
      <c r="M49" s="242"/>
      <c r="N49" s="235"/>
      <c r="O49" s="143"/>
      <c r="P49" s="241" t="str">
        <f>ﾃﾞｰﾀﾃｰﾌﾞﾙ!C37</f>
        <v>.</v>
      </c>
      <c r="Q49" s="242"/>
      <c r="R49" s="235"/>
    </row>
    <row r="50" spans="4:25" ht="20.100000000000001" customHeight="1" x14ac:dyDescent="0.1">
      <c r="D50" s="243"/>
      <c r="E50" s="244"/>
      <c r="F50" s="245"/>
      <c r="G50" s="92" t="s">
        <v>75</v>
      </c>
      <c r="H50" s="243"/>
      <c r="I50" s="244"/>
      <c r="J50" s="245"/>
      <c r="K50" s="92"/>
      <c r="L50" s="243"/>
      <c r="M50" s="244"/>
      <c r="N50" s="245"/>
      <c r="O50" s="92" t="s">
        <v>75</v>
      </c>
      <c r="P50" s="243"/>
      <c r="Q50" s="244"/>
      <c r="R50" s="245"/>
      <c r="Y50" s="92"/>
    </row>
    <row r="51" spans="4:25" ht="20.100000000000001" customHeight="1" x14ac:dyDescent="0.1">
      <c r="D51" t="s">
        <v>66</v>
      </c>
      <c r="H51" t="s">
        <v>76</v>
      </c>
      <c r="L51" t="s">
        <v>67</v>
      </c>
      <c r="P51" t="s">
        <v>68</v>
      </c>
    </row>
    <row r="52" spans="4:25" ht="20.100000000000001" customHeight="1" x14ac:dyDescent="0.1">
      <c r="D52" s="241" t="str">
        <f>ﾃﾞｰﾀﾃｰﾌﾞﾙ!C39</f>
        <v>.</v>
      </c>
      <c r="E52" s="242"/>
      <c r="F52" s="235"/>
      <c r="G52" s="143"/>
      <c r="H52" s="241" t="str">
        <f>ﾃﾞｰﾀﾃｰﾌﾞﾙ!C42</f>
        <v>.</v>
      </c>
      <c r="I52" s="242"/>
      <c r="J52" s="235"/>
      <c r="K52" s="92"/>
      <c r="L52" s="241" t="str">
        <f>ﾃﾞｰﾀﾃｰﾌﾞﾙ!C40</f>
        <v>.</v>
      </c>
      <c r="M52" s="242"/>
      <c r="N52" s="235"/>
      <c r="O52" s="143"/>
      <c r="P52" s="241" t="str">
        <f>ﾃﾞｰﾀﾃｰﾌﾞﾙ!C43</f>
        <v>.</v>
      </c>
      <c r="Q52" s="242"/>
      <c r="R52" s="235"/>
    </row>
    <row r="53" spans="4:25" ht="20.100000000000001" customHeight="1" x14ac:dyDescent="0.1">
      <c r="D53" s="243"/>
      <c r="E53" s="244"/>
      <c r="F53" s="245"/>
      <c r="G53" s="92" t="s">
        <v>75</v>
      </c>
      <c r="H53" s="243"/>
      <c r="I53" s="244"/>
      <c r="J53" s="245"/>
      <c r="K53" s="92"/>
      <c r="L53" s="243"/>
      <c r="M53" s="244"/>
      <c r="N53" s="245"/>
      <c r="O53" s="92" t="s">
        <v>75</v>
      </c>
      <c r="P53" s="243"/>
      <c r="Q53" s="244"/>
      <c r="R53" s="245"/>
      <c r="Y53" s="92"/>
    </row>
    <row r="54" spans="4:25" ht="20.100000000000001" customHeight="1" x14ac:dyDescent="0.1"/>
    <row r="55" spans="4:25" ht="20.100000000000001" customHeight="1" x14ac:dyDescent="0.1"/>
    <row r="56" spans="4:25" ht="20.100000000000001" customHeight="1" x14ac:dyDescent="0.1"/>
    <row r="57" spans="4:25" ht="20.100000000000001" customHeight="1" x14ac:dyDescent="0.1"/>
    <row r="58" spans="4:25" ht="20.100000000000001" customHeight="1" x14ac:dyDescent="0.1"/>
  </sheetData>
  <mergeCells count="20"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9" zoomScale="90" zoomScaleNormal="90" workbookViewId="0">
      <selection activeCell="B21" sqref="B21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55" t="str">
        <f>ﾃﾞｰﾀﾃｰﾌﾞﾙ!C1</f>
        <v>チャレンジカップ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6" ht="24" x14ac:dyDescent="0.1">
      <c r="B2" s="261">
        <f>ﾃﾞｰﾀﾃｰﾌﾞﾙ!C2</f>
        <v>45549</v>
      </c>
      <c r="C2" s="262"/>
      <c r="D2" s="262"/>
      <c r="E2" s="105" t="s">
        <v>85</v>
      </c>
      <c r="F2" s="263">
        <f>WEEKDAY(B2,1)</f>
        <v>7</v>
      </c>
      <c r="G2" s="263"/>
      <c r="H2" s="98" t="s">
        <v>86</v>
      </c>
      <c r="I2" s="1"/>
      <c r="J2" s="1"/>
      <c r="K2" s="98" t="str">
        <f>ﾃﾞｰﾀﾃｰﾌﾞﾙ!C4</f>
        <v>U-9</v>
      </c>
      <c r="L2" s="260" t="str">
        <f>ﾃﾞｰﾀﾃｰﾌﾞﾙ!C5</f>
        <v>15-5-15</v>
      </c>
      <c r="M2" s="210"/>
      <c r="N2" s="210"/>
      <c r="O2" s="210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15">
      <c r="A5" s="65"/>
      <c r="B5" s="66"/>
      <c r="C5" s="257" t="s">
        <v>130</v>
      </c>
      <c r="D5" s="258"/>
      <c r="E5" s="258"/>
      <c r="F5" s="258"/>
      <c r="G5" s="258"/>
      <c r="H5" s="258"/>
      <c r="I5" s="259"/>
      <c r="J5" s="257" t="s">
        <v>131</v>
      </c>
      <c r="K5" s="258"/>
      <c r="L5" s="258"/>
      <c r="M5" s="258"/>
      <c r="N5" s="258"/>
      <c r="O5" s="258"/>
      <c r="P5" s="259"/>
    </row>
    <row r="6" spans="1:16" ht="39.950000000000003" customHeight="1" thickBot="1" x14ac:dyDescent="0.15">
      <c r="A6" s="72"/>
      <c r="B6" s="73" t="s">
        <v>7</v>
      </c>
      <c r="C6" s="74" t="s">
        <v>8</v>
      </c>
      <c r="D6" s="75" t="s">
        <v>13</v>
      </c>
      <c r="E6" s="256" t="s">
        <v>9</v>
      </c>
      <c r="F6" s="256"/>
      <c r="G6" s="256"/>
      <c r="H6" s="75" t="s">
        <v>13</v>
      </c>
      <c r="I6" s="76" t="s">
        <v>10</v>
      </c>
      <c r="J6" s="74" t="s">
        <v>8</v>
      </c>
      <c r="K6" s="75" t="s">
        <v>13</v>
      </c>
      <c r="L6" s="256" t="s">
        <v>9</v>
      </c>
      <c r="M6" s="256"/>
      <c r="N6" s="256"/>
      <c r="O6" s="75" t="s">
        <v>13</v>
      </c>
      <c r="P6" s="76" t="s">
        <v>10</v>
      </c>
    </row>
    <row r="7" spans="1:16" ht="39.950000000000003" customHeight="1" x14ac:dyDescent="0.1">
      <c r="A7" s="168">
        <v>1</v>
      </c>
      <c r="B7" s="169">
        <v>0.3611111111111111</v>
      </c>
      <c r="C7" s="67" t="s">
        <v>48</v>
      </c>
      <c r="D7" s="68" t="str">
        <f>ﾃﾞｰﾀﾃｰﾌﾞﾙ!F24</f>
        <v>西脇FC</v>
      </c>
      <c r="E7" s="69" t="s">
        <v>120</v>
      </c>
      <c r="F7" s="70" t="s">
        <v>15</v>
      </c>
      <c r="G7" s="71" t="s">
        <v>120</v>
      </c>
      <c r="H7" s="68" t="str">
        <f>ﾃﾞｰﾀﾃｰﾌﾞﾙ!H24</f>
        <v>長尾WFCファイヤー</v>
      </c>
      <c r="I7" s="166" t="s">
        <v>134</v>
      </c>
      <c r="J7" s="67" t="s">
        <v>16</v>
      </c>
      <c r="K7" s="68" t="str">
        <f>ﾃﾞｰﾀﾃｰﾌﾞﾙ!J24</f>
        <v>M.SERIOFC</v>
      </c>
      <c r="L7" s="69" t="s">
        <v>120</v>
      </c>
      <c r="M7" s="70" t="s">
        <v>15</v>
      </c>
      <c r="N7" s="71" t="s">
        <v>120</v>
      </c>
      <c r="O7" s="68" t="str">
        <f>ﾃﾞｰﾀﾃｰﾌﾞﾙ!L24</f>
        <v>藍ブルースター</v>
      </c>
      <c r="P7" s="108" t="s">
        <v>134</v>
      </c>
    </row>
    <row r="8" spans="1:16" ht="39.950000000000003" customHeight="1" x14ac:dyDescent="0.1">
      <c r="A8" s="59">
        <v>2</v>
      </c>
      <c r="B8" s="170">
        <v>0.3888888888888889</v>
      </c>
      <c r="C8" s="64" t="s">
        <v>49</v>
      </c>
      <c r="D8" s="4" t="str">
        <f>ﾃﾞｰﾀﾃｰﾌﾞﾙ!F25</f>
        <v>旭FCジュニア</v>
      </c>
      <c r="E8" s="60" t="s">
        <v>120</v>
      </c>
      <c r="F8" s="62" t="s">
        <v>15</v>
      </c>
      <c r="G8" s="61" t="s">
        <v>120</v>
      </c>
      <c r="H8" s="4" t="str">
        <f>ﾃﾞｰﾀﾃｰﾌﾞﾙ!H25</f>
        <v>長尾WFCフェニックス</v>
      </c>
      <c r="I8" s="166" t="s">
        <v>134</v>
      </c>
      <c r="J8" s="64" t="s">
        <v>52</v>
      </c>
      <c r="K8" s="4" t="str">
        <f>ﾃﾞｰﾀﾃｰﾌﾞﾙ!J25</f>
        <v>藍ホワイトスター</v>
      </c>
      <c r="L8" s="60" t="s">
        <v>120</v>
      </c>
      <c r="M8" s="62" t="s">
        <v>15</v>
      </c>
      <c r="N8" s="61" t="s">
        <v>120</v>
      </c>
      <c r="O8" s="4" t="str">
        <f>ﾃﾞｰﾀﾃｰﾌﾞﾙ!L25</f>
        <v>天満SC</v>
      </c>
      <c r="P8" s="108" t="s">
        <v>134</v>
      </c>
    </row>
    <row r="9" spans="1:16" ht="39.950000000000003" customHeight="1" x14ac:dyDescent="0.1">
      <c r="A9" s="59">
        <v>3</v>
      </c>
      <c r="B9" s="171">
        <v>0.41666666666666669</v>
      </c>
      <c r="C9" s="64" t="s">
        <v>48</v>
      </c>
      <c r="D9" s="4" t="str">
        <f>ﾃﾞｰﾀﾃｰﾌﾞﾙ!F26</f>
        <v>西脇FC</v>
      </c>
      <c r="E9" s="60" t="s">
        <v>120</v>
      </c>
      <c r="F9" s="62" t="s">
        <v>15</v>
      </c>
      <c r="G9" s="61" t="s">
        <v>120</v>
      </c>
      <c r="H9" s="4" t="str">
        <f>ﾃﾞｰﾀﾃｰﾌﾞﾙ!H26</f>
        <v>明石FC</v>
      </c>
      <c r="I9" s="166" t="s">
        <v>134</v>
      </c>
      <c r="J9" s="64" t="s">
        <v>16</v>
      </c>
      <c r="K9" s="4" t="str">
        <f>ﾃﾞｰﾀﾃｰﾌﾞﾙ!J26</f>
        <v>M.SERIOFC</v>
      </c>
      <c r="L9" s="60" t="s">
        <v>120</v>
      </c>
      <c r="M9" s="62" t="s">
        <v>15</v>
      </c>
      <c r="N9" s="61" t="s">
        <v>120</v>
      </c>
      <c r="O9" s="4" t="str">
        <f>ﾃﾞｰﾀﾃｰﾌﾞﾙ!L26</f>
        <v>平岡北SC</v>
      </c>
      <c r="P9" s="108" t="s">
        <v>134</v>
      </c>
    </row>
    <row r="10" spans="1:16" ht="39.950000000000003" customHeight="1" x14ac:dyDescent="0.1">
      <c r="A10" s="59">
        <v>4</v>
      </c>
      <c r="B10" s="170">
        <v>0.44444444444444442</v>
      </c>
      <c r="C10" s="64" t="s">
        <v>49</v>
      </c>
      <c r="D10" s="4" t="str">
        <f>ﾃﾞｰﾀﾃｰﾌﾞﾙ!F27</f>
        <v>旭FCジュニア</v>
      </c>
      <c r="E10" s="60" t="s">
        <v>120</v>
      </c>
      <c r="F10" s="62" t="s">
        <v>15</v>
      </c>
      <c r="G10" s="61" t="s">
        <v>120</v>
      </c>
      <c r="H10" s="4" t="str">
        <f>ﾃﾞｰﾀﾃｰﾌﾞﾙ!H27</f>
        <v>舞鶴少年サッカークラブ</v>
      </c>
      <c r="I10" s="166" t="s">
        <v>134</v>
      </c>
      <c r="J10" s="64" t="s">
        <v>52</v>
      </c>
      <c r="K10" s="4" t="str">
        <f>ﾃﾞｰﾀﾃｰﾌﾞﾙ!J27</f>
        <v>藍ホワイトスター</v>
      </c>
      <c r="L10" s="60" t="s">
        <v>120</v>
      </c>
      <c r="M10" s="62" t="s">
        <v>15</v>
      </c>
      <c r="N10" s="61" t="s">
        <v>120</v>
      </c>
      <c r="O10" s="4" t="str">
        <f>ﾃﾞｰﾀﾃｰﾌﾞﾙ!L27</f>
        <v>コニーリョ中山FC</v>
      </c>
      <c r="P10" s="108" t="s">
        <v>134</v>
      </c>
    </row>
    <row r="11" spans="1:16" ht="39.950000000000003" customHeight="1" x14ac:dyDescent="0.1">
      <c r="A11" s="59">
        <v>5</v>
      </c>
      <c r="B11" s="171">
        <v>0.47222222222222227</v>
      </c>
      <c r="C11" s="64" t="s">
        <v>48</v>
      </c>
      <c r="D11" s="4" t="str">
        <f>ﾃﾞｰﾀﾃｰﾌﾞﾙ!F28</f>
        <v>長尾WFCファイヤー</v>
      </c>
      <c r="E11" s="60" t="s">
        <v>120</v>
      </c>
      <c r="F11" s="62" t="s">
        <v>15</v>
      </c>
      <c r="G11" s="61" t="s">
        <v>120</v>
      </c>
      <c r="H11" s="4" t="str">
        <f>ﾃﾞｰﾀﾃｰﾌﾞﾙ!H28</f>
        <v>明石FC</v>
      </c>
      <c r="I11" s="166" t="s">
        <v>134</v>
      </c>
      <c r="J11" s="64" t="s">
        <v>16</v>
      </c>
      <c r="K11" s="4" t="str">
        <f>ﾃﾞｰﾀﾃｰﾌﾞﾙ!J28</f>
        <v>藍ブルースター</v>
      </c>
      <c r="L11" s="60" t="s">
        <v>120</v>
      </c>
      <c r="M11" s="62" t="s">
        <v>15</v>
      </c>
      <c r="N11" s="61" t="s">
        <v>120</v>
      </c>
      <c r="O11" s="4" t="str">
        <f>ﾃﾞｰﾀﾃｰﾌﾞﾙ!L28</f>
        <v>平岡北SC</v>
      </c>
      <c r="P11" s="108" t="s">
        <v>134</v>
      </c>
    </row>
    <row r="12" spans="1:16" ht="39.950000000000003" customHeight="1" x14ac:dyDescent="0.1">
      <c r="A12" s="59">
        <v>6</v>
      </c>
      <c r="B12" s="170">
        <v>0.5</v>
      </c>
      <c r="C12" s="64" t="s">
        <v>49</v>
      </c>
      <c r="D12" s="4" t="str">
        <f>ﾃﾞｰﾀﾃｰﾌﾞﾙ!F29</f>
        <v>長尾WFCフェニックス</v>
      </c>
      <c r="E12" s="60" t="s">
        <v>120</v>
      </c>
      <c r="F12" s="62" t="s">
        <v>15</v>
      </c>
      <c r="G12" s="61" t="s">
        <v>120</v>
      </c>
      <c r="H12" s="4" t="str">
        <f>ﾃﾞｰﾀﾃｰﾌﾞﾙ!H29</f>
        <v>舞鶴少年サッカークラブ</v>
      </c>
      <c r="I12" s="205" t="s">
        <v>134</v>
      </c>
      <c r="J12" s="64" t="s">
        <v>52</v>
      </c>
      <c r="K12" s="4" t="str">
        <f>ﾃﾞｰﾀﾃｰﾌﾞﾙ!J29</f>
        <v>天満SC</v>
      </c>
      <c r="L12" s="60" t="s">
        <v>120</v>
      </c>
      <c r="M12" s="62" t="s">
        <v>15</v>
      </c>
      <c r="N12" s="61" t="s">
        <v>120</v>
      </c>
      <c r="O12" s="4" t="str">
        <f>ﾃﾞｰﾀﾃｰﾌﾞﾙ!L29</f>
        <v>コニーリョ中山FC</v>
      </c>
      <c r="P12" s="206" t="s">
        <v>134</v>
      </c>
    </row>
    <row r="13" spans="1:16" ht="14.1" customHeight="1" x14ac:dyDescent="0.1">
      <c r="A13" s="246">
        <v>7</v>
      </c>
      <c r="B13" s="248">
        <v>0.52777777777777779</v>
      </c>
      <c r="C13" s="250" t="s">
        <v>54</v>
      </c>
      <c r="D13" s="201" t="s">
        <v>98</v>
      </c>
      <c r="E13" s="251" t="s">
        <v>120</v>
      </c>
      <c r="F13" s="253" t="s">
        <v>15</v>
      </c>
      <c r="G13" s="267" t="s">
        <v>120</v>
      </c>
      <c r="H13" s="201" t="s">
        <v>102</v>
      </c>
      <c r="I13" s="202" t="s">
        <v>134</v>
      </c>
      <c r="J13" s="250" t="s">
        <v>55</v>
      </c>
      <c r="K13" s="201" t="s">
        <v>106</v>
      </c>
      <c r="L13" s="251" t="s">
        <v>120</v>
      </c>
      <c r="M13" s="253" t="s">
        <v>15</v>
      </c>
      <c r="N13" s="267" t="s">
        <v>120</v>
      </c>
      <c r="O13" s="201" t="s">
        <v>110</v>
      </c>
      <c r="P13" s="203" t="s">
        <v>134</v>
      </c>
    </row>
    <row r="14" spans="1:16" ht="26.1" customHeight="1" x14ac:dyDescent="0.1">
      <c r="A14" s="247"/>
      <c r="B14" s="249"/>
      <c r="C14" s="247"/>
      <c r="D14" s="68" t="str">
        <f>ﾃﾞｰﾀﾃｰﾌﾞﾙ!C33</f>
        <v>.</v>
      </c>
      <c r="E14" s="252"/>
      <c r="F14" s="254"/>
      <c r="G14" s="266"/>
      <c r="H14" s="68" t="str">
        <f>ﾃﾞｰﾀﾃｰﾌﾞﾙ!C36</f>
        <v>.</v>
      </c>
      <c r="I14" s="177" t="str">
        <f>ﾃﾞｰﾀﾃｰﾌﾞﾙ!C32</f>
        <v>.</v>
      </c>
      <c r="J14" s="247"/>
      <c r="K14" s="68" t="str">
        <f>ﾃﾞｰﾀﾃｰﾌﾞﾙ!C34</f>
        <v>.</v>
      </c>
      <c r="L14" s="252"/>
      <c r="M14" s="254"/>
      <c r="N14" s="266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">
      <c r="A15" s="274">
        <v>8</v>
      </c>
      <c r="B15" s="279">
        <v>0.55555555555555558</v>
      </c>
      <c r="C15" s="270" t="s">
        <v>56</v>
      </c>
      <c r="D15" s="161" t="s">
        <v>99</v>
      </c>
      <c r="E15" s="268" t="s">
        <v>120</v>
      </c>
      <c r="F15" s="264" t="s">
        <v>15</v>
      </c>
      <c r="G15" s="265" t="s">
        <v>120</v>
      </c>
      <c r="H15" s="161" t="s">
        <v>103</v>
      </c>
      <c r="I15" s="167" t="s">
        <v>134</v>
      </c>
      <c r="J15" s="270" t="s">
        <v>56</v>
      </c>
      <c r="K15" s="161" t="s">
        <v>107</v>
      </c>
      <c r="L15" s="268" t="s">
        <v>120</v>
      </c>
      <c r="M15" s="264" t="s">
        <v>15</v>
      </c>
      <c r="N15" s="265" t="s">
        <v>120</v>
      </c>
      <c r="O15" s="161" t="s">
        <v>111</v>
      </c>
      <c r="P15" s="162" t="s">
        <v>134</v>
      </c>
    </row>
    <row r="16" spans="1:16" ht="26.1" customHeight="1" x14ac:dyDescent="0.1">
      <c r="A16" s="247"/>
      <c r="B16" s="249"/>
      <c r="C16" s="247"/>
      <c r="D16" s="68" t="str">
        <f>ﾃﾞｰﾀﾃｰﾌﾞﾙ!C32</f>
        <v>.</v>
      </c>
      <c r="E16" s="252"/>
      <c r="F16" s="254"/>
      <c r="G16" s="266"/>
      <c r="H16" s="68" t="str">
        <f>ﾃﾞｰﾀﾃｰﾌﾞﾙ!C35</f>
        <v>.</v>
      </c>
      <c r="I16" s="177"/>
      <c r="J16" s="247"/>
      <c r="K16" s="68" t="str">
        <f>ﾃﾞｰﾀﾃｰﾌﾞﾙ!C38</f>
        <v>.</v>
      </c>
      <c r="L16" s="252"/>
      <c r="M16" s="254"/>
      <c r="N16" s="266"/>
      <c r="O16" s="68" t="str">
        <f>ﾃﾞｰﾀﾃｰﾌﾞﾙ!C41</f>
        <v>.</v>
      </c>
      <c r="P16" s="172"/>
    </row>
    <row r="17" spans="1:16" ht="14.1" customHeight="1" x14ac:dyDescent="0.1">
      <c r="A17" s="274">
        <v>9</v>
      </c>
      <c r="B17" s="279">
        <v>0.58333333333333337</v>
      </c>
      <c r="C17" s="270" t="s">
        <v>55</v>
      </c>
      <c r="D17" s="161" t="s">
        <v>100</v>
      </c>
      <c r="E17" s="268" t="s">
        <v>120</v>
      </c>
      <c r="F17" s="264" t="s">
        <v>15</v>
      </c>
      <c r="G17" s="265" t="s">
        <v>120</v>
      </c>
      <c r="H17" s="161" t="s">
        <v>104</v>
      </c>
      <c r="I17" s="167" t="s">
        <v>134</v>
      </c>
      <c r="J17" s="270" t="s">
        <v>55</v>
      </c>
      <c r="K17" s="161" t="s">
        <v>108</v>
      </c>
      <c r="L17" s="268" t="s">
        <v>120</v>
      </c>
      <c r="M17" s="264" t="s">
        <v>15</v>
      </c>
      <c r="N17" s="265" t="s">
        <v>120</v>
      </c>
      <c r="O17" s="161" t="s">
        <v>112</v>
      </c>
      <c r="P17" s="162" t="s">
        <v>134</v>
      </c>
    </row>
    <row r="18" spans="1:16" ht="26.1" customHeight="1" x14ac:dyDescent="0.1">
      <c r="A18" s="247"/>
      <c r="B18" s="249"/>
      <c r="C18" s="247"/>
      <c r="D18" s="178" t="str">
        <f>ﾃﾞｰﾀﾃｰﾌﾞﾙ!C39</f>
        <v>.</v>
      </c>
      <c r="E18" s="285"/>
      <c r="F18" s="277"/>
      <c r="G18" s="269"/>
      <c r="H18" s="178" t="str">
        <f>ﾃﾞｰﾀﾃｰﾌﾞﾙ!C42</f>
        <v>.</v>
      </c>
      <c r="I18" s="176" t="str">
        <f xml:space="preserve"> ﾃﾞｰﾀﾃｰﾌﾞﾙ!C38</f>
        <v>.</v>
      </c>
      <c r="J18" s="247"/>
      <c r="K18" s="178" t="str">
        <f>ﾃﾞｰﾀﾃｰﾌﾞﾙ!C40</f>
        <v>.</v>
      </c>
      <c r="L18" s="285"/>
      <c r="M18" s="277"/>
      <c r="N18" s="269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">
      <c r="A19" s="275">
        <v>10</v>
      </c>
      <c r="B19" s="280">
        <v>0.61111111111111105</v>
      </c>
      <c r="C19" s="284" t="s">
        <v>57</v>
      </c>
      <c r="D19" s="164" t="s">
        <v>101</v>
      </c>
      <c r="E19" s="282" t="s">
        <v>120</v>
      </c>
      <c r="F19" s="264" t="s">
        <v>15</v>
      </c>
      <c r="G19" s="272" t="s">
        <v>120</v>
      </c>
      <c r="H19" s="161" t="s">
        <v>105</v>
      </c>
      <c r="I19" s="165" t="s">
        <v>134</v>
      </c>
      <c r="J19" s="270" t="s">
        <v>58</v>
      </c>
      <c r="K19" s="163" t="s">
        <v>109</v>
      </c>
      <c r="L19" s="268" t="s">
        <v>120</v>
      </c>
      <c r="M19" s="264" t="s">
        <v>15</v>
      </c>
      <c r="N19" s="265" t="s">
        <v>120</v>
      </c>
      <c r="O19" s="161" t="s">
        <v>113</v>
      </c>
      <c r="P19" s="162" t="s">
        <v>134</v>
      </c>
    </row>
    <row r="20" spans="1:16" ht="26.1" customHeight="1" thickBot="1" x14ac:dyDescent="0.15">
      <c r="A20" s="276"/>
      <c r="B20" s="281"/>
      <c r="C20" s="276"/>
      <c r="D20" s="179"/>
      <c r="E20" s="283"/>
      <c r="F20" s="278"/>
      <c r="G20" s="273"/>
      <c r="H20" s="180"/>
      <c r="I20" s="175"/>
      <c r="J20" s="271"/>
      <c r="K20" s="181"/>
      <c r="L20" s="287"/>
      <c r="M20" s="278"/>
      <c r="N20" s="286"/>
      <c r="O20" s="180"/>
      <c r="P20" s="174"/>
    </row>
    <row r="21" spans="1:16" ht="24" customHeight="1" x14ac:dyDescent="0.1">
      <c r="B21" t="s">
        <v>155</v>
      </c>
      <c r="L21" s="154"/>
    </row>
    <row r="22" spans="1:16" ht="24" customHeight="1" x14ac:dyDescent="0.1"/>
    <row r="23" spans="1:16" ht="24" customHeight="1" x14ac:dyDescent="0.1"/>
    <row r="24" spans="1:16" ht="24" customHeight="1" x14ac:dyDescent="0.1"/>
    <row r="25" spans="1:16" ht="24" customHeight="1" x14ac:dyDescent="0.1"/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N17:N18"/>
    <mergeCell ref="N19:N20"/>
    <mergeCell ref="M17:M18"/>
    <mergeCell ref="M19:M20"/>
    <mergeCell ref="L19:L20"/>
    <mergeCell ref="L17:L18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G17:G18"/>
    <mergeCell ref="J17:J18"/>
    <mergeCell ref="J15:J16"/>
    <mergeCell ref="J19:J20"/>
    <mergeCell ref="G19:G20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F13:F14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D19" sqref="D19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4.6328125" style="58" customWidth="1"/>
    <col min="6" max="6" width="15.6796875" customWidth="1"/>
    <col min="7" max="7" width="2.58984375" customWidth="1"/>
    <col min="8" max="8" width="15.6796875" customWidth="1"/>
    <col min="9" max="9" width="4.6328125" style="58" customWidth="1"/>
    <col min="10" max="10" width="15.6796875" customWidth="1"/>
    <col min="11" max="11" width="2.58984375" customWidth="1"/>
    <col min="12" max="12" width="15.6796875" customWidth="1"/>
  </cols>
  <sheetData>
    <row r="1" spans="1:14" x14ac:dyDescent="0.1">
      <c r="B1" t="s">
        <v>79</v>
      </c>
      <c r="C1" s="99" t="s">
        <v>123</v>
      </c>
    </row>
    <row r="2" spans="1:14" x14ac:dyDescent="0.1">
      <c r="B2" t="s">
        <v>80</v>
      </c>
      <c r="C2" s="100">
        <v>45549</v>
      </c>
    </row>
    <row r="3" spans="1:14" x14ac:dyDescent="0.1">
      <c r="B3" t="s">
        <v>81</v>
      </c>
      <c r="C3" s="99" t="s">
        <v>137</v>
      </c>
      <c r="H3" s="197"/>
    </row>
    <row r="4" spans="1:14" x14ac:dyDescent="0.1">
      <c r="B4" t="s">
        <v>82</v>
      </c>
      <c r="C4" t="s">
        <v>138</v>
      </c>
    </row>
    <row r="5" spans="1:14" x14ac:dyDescent="0.1">
      <c r="B5" t="s">
        <v>84</v>
      </c>
      <c r="C5" s="104" t="s">
        <v>139</v>
      </c>
    </row>
    <row r="6" spans="1:14" x14ac:dyDescent="0.1">
      <c r="I6" s="99" t="s">
        <v>83</v>
      </c>
    </row>
    <row r="7" spans="1:14" x14ac:dyDescent="0.1">
      <c r="A7" s="184"/>
      <c r="C7" t="s">
        <v>61</v>
      </c>
      <c r="F7" t="s">
        <v>53</v>
      </c>
      <c r="I7" s="186"/>
      <c r="J7" s="187"/>
    </row>
    <row r="8" spans="1:14" x14ac:dyDescent="0.1">
      <c r="A8" s="185" t="s">
        <v>117</v>
      </c>
      <c r="B8" s="188">
        <v>1</v>
      </c>
      <c r="C8" s="195" t="s">
        <v>142</v>
      </c>
      <c r="D8" s="97" t="s">
        <v>124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192" t="s">
        <v>129</v>
      </c>
      <c r="J8" s="204" t="s">
        <v>140</v>
      </c>
      <c r="M8">
        <f>COUNTIF($D$24:$D$31,C8)</f>
        <v>1</v>
      </c>
      <c r="N8">
        <f>COUNTIF($M$24:$M$31,C8)</f>
        <v>0</v>
      </c>
    </row>
    <row r="9" spans="1:14" x14ac:dyDescent="0.1">
      <c r="A9" s="185" t="s">
        <v>117</v>
      </c>
      <c r="B9" s="188">
        <v>2</v>
      </c>
      <c r="C9" s="195" t="s">
        <v>141</v>
      </c>
      <c r="D9" s="97" t="s">
        <v>129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193" t="s">
        <v>129</v>
      </c>
      <c r="J9" s="204" t="s">
        <v>141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">
      <c r="A10" s="185"/>
      <c r="B10" s="188">
        <v>3</v>
      </c>
      <c r="C10" s="195" t="s">
        <v>146</v>
      </c>
      <c r="D10" s="97" t="s">
        <v>125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193" t="s">
        <v>119</v>
      </c>
      <c r="J10" s="204" t="s">
        <v>142</v>
      </c>
      <c r="M10">
        <f t="shared" si="2"/>
        <v>1</v>
      </c>
      <c r="N10">
        <f t="shared" si="3"/>
        <v>0</v>
      </c>
    </row>
    <row r="11" spans="1:14" x14ac:dyDescent="0.1">
      <c r="A11" s="185" t="s">
        <v>117</v>
      </c>
      <c r="B11" s="188">
        <v>4</v>
      </c>
      <c r="C11" s="195" t="s">
        <v>149</v>
      </c>
      <c r="D11" s="97" t="s">
        <v>124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193" t="s">
        <v>129</v>
      </c>
      <c r="J11" s="204" t="s">
        <v>135</v>
      </c>
      <c r="M11">
        <f t="shared" si="2"/>
        <v>0</v>
      </c>
      <c r="N11">
        <f t="shared" si="3"/>
        <v>1</v>
      </c>
    </row>
    <row r="12" spans="1:14" x14ac:dyDescent="0.1">
      <c r="A12" s="185" t="s">
        <v>117</v>
      </c>
      <c r="B12" s="188">
        <v>5</v>
      </c>
      <c r="C12" s="195" t="s">
        <v>147</v>
      </c>
      <c r="D12" s="97" t="s">
        <v>152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193" t="s">
        <v>150</v>
      </c>
      <c r="J12" s="204" t="s">
        <v>143</v>
      </c>
      <c r="M12">
        <f t="shared" si="2"/>
        <v>0</v>
      </c>
      <c r="N12">
        <f t="shared" si="3"/>
        <v>1</v>
      </c>
    </row>
    <row r="13" spans="1:14" x14ac:dyDescent="0.1">
      <c r="A13" s="185"/>
      <c r="B13" s="188">
        <v>6</v>
      </c>
      <c r="C13" s="195" t="s">
        <v>144</v>
      </c>
      <c r="D13" s="97" t="s">
        <v>150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193" t="s">
        <v>150</v>
      </c>
      <c r="J13" s="204" t="s">
        <v>144</v>
      </c>
      <c r="M13">
        <f t="shared" si="2"/>
        <v>0</v>
      </c>
      <c r="N13">
        <f t="shared" si="3"/>
        <v>1</v>
      </c>
    </row>
    <row r="14" spans="1:14" x14ac:dyDescent="0.1">
      <c r="A14" s="185" t="s">
        <v>118</v>
      </c>
      <c r="B14" s="188">
        <v>7</v>
      </c>
      <c r="C14" s="195" t="s">
        <v>128</v>
      </c>
      <c r="D14" s="97" t="s">
        <v>124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193" t="s">
        <v>136</v>
      </c>
      <c r="J14" s="204" t="s">
        <v>145</v>
      </c>
      <c r="M14">
        <f t="shared" si="2"/>
        <v>1</v>
      </c>
      <c r="N14">
        <f t="shared" si="3"/>
        <v>0</v>
      </c>
    </row>
    <row r="15" spans="1:14" x14ac:dyDescent="0.1">
      <c r="A15" s="185"/>
      <c r="B15" s="188">
        <v>8</v>
      </c>
      <c r="C15" s="195" t="s">
        <v>140</v>
      </c>
      <c r="D15" s="97" t="s">
        <v>129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193" t="s">
        <v>125</v>
      </c>
      <c r="J15" s="204" t="s">
        <v>146</v>
      </c>
      <c r="M15">
        <f t="shared" si="2"/>
        <v>1</v>
      </c>
      <c r="N15">
        <f t="shared" si="3"/>
        <v>0</v>
      </c>
    </row>
    <row r="16" spans="1:14" x14ac:dyDescent="0.1">
      <c r="A16" s="185"/>
      <c r="B16" s="188">
        <v>9</v>
      </c>
      <c r="C16" s="195" t="s">
        <v>145</v>
      </c>
      <c r="D16" s="97" t="s">
        <v>136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183" t="s">
        <v>151</v>
      </c>
      <c r="J16" s="204" t="s">
        <v>147</v>
      </c>
      <c r="M16">
        <f t="shared" si="2"/>
        <v>1</v>
      </c>
      <c r="N16">
        <f t="shared" si="3"/>
        <v>0</v>
      </c>
    </row>
    <row r="17" spans="1:14" x14ac:dyDescent="0.1">
      <c r="A17" s="185" t="s">
        <v>118</v>
      </c>
      <c r="B17" s="31">
        <v>10</v>
      </c>
      <c r="C17" s="195" t="s">
        <v>148</v>
      </c>
      <c r="D17" s="97" t="s">
        <v>152</v>
      </c>
      <c r="E17" s="135" t="s">
        <v>52</v>
      </c>
      <c r="F17" s="136">
        <f t="shared" si="0"/>
        <v>2</v>
      </c>
      <c r="G17" s="31">
        <f t="shared" si="1"/>
        <v>1</v>
      </c>
      <c r="H17" s="31"/>
      <c r="I17" s="183" t="s">
        <v>151</v>
      </c>
      <c r="J17" s="204" t="s">
        <v>148</v>
      </c>
      <c r="M17">
        <f t="shared" si="2"/>
        <v>0</v>
      </c>
      <c r="N17">
        <f t="shared" si="3"/>
        <v>1</v>
      </c>
    </row>
    <row r="18" spans="1:14" x14ac:dyDescent="0.1">
      <c r="A18" s="185"/>
      <c r="B18" s="31">
        <v>11</v>
      </c>
      <c r="C18" s="195" t="s">
        <v>143</v>
      </c>
      <c r="D18" s="97" t="s">
        <v>150</v>
      </c>
      <c r="E18" s="135" t="s">
        <v>52</v>
      </c>
      <c r="F18" s="136">
        <f t="shared" si="0"/>
        <v>2</v>
      </c>
      <c r="G18" s="31">
        <f t="shared" si="1"/>
        <v>1</v>
      </c>
      <c r="H18" s="31"/>
      <c r="I18" s="183" t="s">
        <v>119</v>
      </c>
      <c r="J18" s="204" t="s">
        <v>149</v>
      </c>
      <c r="M18">
        <f t="shared" si="2"/>
        <v>0</v>
      </c>
      <c r="N18">
        <f t="shared" si="3"/>
        <v>1</v>
      </c>
    </row>
    <row r="19" spans="1:14" x14ac:dyDescent="0.1">
      <c r="A19" s="185"/>
      <c r="B19" s="31">
        <v>12</v>
      </c>
      <c r="C19" s="195" t="s">
        <v>135</v>
      </c>
      <c r="D19" s="97" t="s">
        <v>129</v>
      </c>
      <c r="E19" s="135" t="s">
        <v>52</v>
      </c>
      <c r="F19" s="136">
        <f t="shared" si="0"/>
        <v>2</v>
      </c>
      <c r="G19" s="31">
        <f t="shared" si="1"/>
        <v>1</v>
      </c>
      <c r="H19" s="31"/>
      <c r="I19" s="183" t="s">
        <v>119</v>
      </c>
      <c r="J19" s="204" t="s">
        <v>128</v>
      </c>
      <c r="M19">
        <f t="shared" si="2"/>
        <v>0</v>
      </c>
      <c r="N19">
        <f>COUNTIF($M$24:$M$31,C19)</f>
        <v>1</v>
      </c>
    </row>
    <row r="20" spans="1:14" x14ac:dyDescent="0.1">
      <c r="A20" s="184"/>
    </row>
    <row r="23" spans="1:14" x14ac:dyDescent="0.1">
      <c r="D23" t="s">
        <v>87</v>
      </c>
      <c r="F23" t="s">
        <v>88</v>
      </c>
      <c r="J23" t="s">
        <v>89</v>
      </c>
      <c r="M23" t="s">
        <v>87</v>
      </c>
    </row>
    <row r="24" spans="1:14" x14ac:dyDescent="0.1">
      <c r="D24" t="str">
        <f>C14</f>
        <v>旭FCジュニア</v>
      </c>
      <c r="E24" s="58" t="s">
        <v>6</v>
      </c>
      <c r="F24" t="str">
        <f>C8</f>
        <v>西脇FC</v>
      </c>
      <c r="H24" t="str">
        <f>C9</f>
        <v>長尾WFCファイヤー</v>
      </c>
      <c r="I24" s="58" t="s">
        <v>12</v>
      </c>
      <c r="J24" t="str">
        <f>C11</f>
        <v>M.SERIOFC</v>
      </c>
      <c r="L24" t="str">
        <f>C12</f>
        <v>藍ブルースター</v>
      </c>
      <c r="M24" t="str">
        <f>C17</f>
        <v>藍ホワイトスター</v>
      </c>
    </row>
    <row r="25" spans="1:14" x14ac:dyDescent="0.1">
      <c r="D25" t="str">
        <f>C8</f>
        <v>西脇FC</v>
      </c>
      <c r="E25" s="58" t="s">
        <v>5</v>
      </c>
      <c r="F25" t="str">
        <f>C14</f>
        <v>旭FCジュニア</v>
      </c>
      <c r="H25" t="str">
        <f>C15</f>
        <v>長尾WFCフェニックス</v>
      </c>
      <c r="I25" s="58" t="s">
        <v>52</v>
      </c>
      <c r="J25" t="str">
        <f>C17</f>
        <v>藍ホワイトスター</v>
      </c>
      <c r="L25" t="str">
        <f>C18</f>
        <v>天満SC</v>
      </c>
      <c r="M25" t="str">
        <f>C11</f>
        <v>M.SERIOFC</v>
      </c>
    </row>
    <row r="26" spans="1:14" x14ac:dyDescent="0.1">
      <c r="D26" t="str">
        <f>C15</f>
        <v>長尾WFCフェニックス</v>
      </c>
      <c r="E26" s="58" t="s">
        <v>6</v>
      </c>
      <c r="F26" t="str">
        <f>C8</f>
        <v>西脇FC</v>
      </c>
      <c r="H26" t="str">
        <f>C10</f>
        <v>明石FC</v>
      </c>
      <c r="I26" s="58" t="s">
        <v>12</v>
      </c>
      <c r="J26" t="str">
        <f>C11</f>
        <v>M.SERIOFC</v>
      </c>
      <c r="L26" t="str">
        <f>C13</f>
        <v>平岡北SC</v>
      </c>
      <c r="M26" t="str">
        <f>C18</f>
        <v>天満SC</v>
      </c>
    </row>
    <row r="27" spans="1:14" x14ac:dyDescent="0.1">
      <c r="D27" t="str">
        <f>C9</f>
        <v>長尾WFCファイヤー</v>
      </c>
      <c r="E27" s="58" t="s">
        <v>5</v>
      </c>
      <c r="F27" t="str">
        <f>C14</f>
        <v>旭FCジュニア</v>
      </c>
      <c r="H27" t="str">
        <f>C16</f>
        <v>舞鶴少年サッカークラブ</v>
      </c>
      <c r="I27" s="58" t="s">
        <v>52</v>
      </c>
      <c r="J27" t="str">
        <f>C17</f>
        <v>藍ホワイトスター</v>
      </c>
      <c r="L27" t="str">
        <f>C19</f>
        <v>コニーリョ中山FC</v>
      </c>
      <c r="M27" t="str">
        <f>C12</f>
        <v>藍ブルースター</v>
      </c>
    </row>
    <row r="28" spans="1:14" x14ac:dyDescent="0.1">
      <c r="B28" s="156" t="s">
        <v>114</v>
      </c>
      <c r="C28" s="156" t="s">
        <v>120</v>
      </c>
      <c r="D28" t="str">
        <f>C16</f>
        <v>舞鶴少年サッカークラブ</v>
      </c>
      <c r="E28" s="58" t="s">
        <v>6</v>
      </c>
      <c r="F28" t="str">
        <f>C9</f>
        <v>長尾WFCファイヤー</v>
      </c>
      <c r="H28" t="str">
        <f>C10</f>
        <v>明石FC</v>
      </c>
      <c r="I28" s="58" t="s">
        <v>12</v>
      </c>
      <c r="J28" t="str">
        <f>C12</f>
        <v>藍ブルースター</v>
      </c>
      <c r="L28" t="str">
        <f>C13</f>
        <v>平岡北SC</v>
      </c>
      <c r="M28" t="str">
        <f>C19</f>
        <v>コニーリョ中山FC</v>
      </c>
    </row>
    <row r="29" spans="1:14" x14ac:dyDescent="0.1">
      <c r="B29" s="156" t="s">
        <v>115</v>
      </c>
      <c r="C29" s="156" t="s">
        <v>120</v>
      </c>
      <c r="D29" t="str">
        <f>C10</f>
        <v>明石FC</v>
      </c>
      <c r="E29" s="58" t="s">
        <v>5</v>
      </c>
      <c r="F29" t="str">
        <f>C15</f>
        <v>長尾WFCフェニックス</v>
      </c>
      <c r="H29" t="str">
        <f>C16</f>
        <v>舞鶴少年サッカークラブ</v>
      </c>
      <c r="I29" s="58" t="s">
        <v>52</v>
      </c>
      <c r="J29" t="str">
        <f>C18</f>
        <v>天満SC</v>
      </c>
      <c r="L29" t="str">
        <f>C19</f>
        <v>コニーリョ中山FC</v>
      </c>
      <c r="M29" t="str">
        <f>C13</f>
        <v>平岡北SC</v>
      </c>
    </row>
    <row r="30" spans="1:14" x14ac:dyDescent="0.1">
      <c r="B30" s="156" t="s">
        <v>116</v>
      </c>
      <c r="C30" s="156" t="s">
        <v>120</v>
      </c>
    </row>
    <row r="32" spans="1:14" x14ac:dyDescent="0.1">
      <c r="A32" s="158" t="s">
        <v>6</v>
      </c>
      <c r="B32" s="157">
        <v>1</v>
      </c>
      <c r="C32" s="157" t="s">
        <v>120</v>
      </c>
    </row>
    <row r="33" spans="1:3" x14ac:dyDescent="0.1">
      <c r="A33" s="158" t="s">
        <v>6</v>
      </c>
      <c r="B33" s="159">
        <v>2</v>
      </c>
      <c r="C33" s="157" t="s">
        <v>120</v>
      </c>
    </row>
    <row r="34" spans="1:3" x14ac:dyDescent="0.1">
      <c r="A34" s="158" t="s">
        <v>6</v>
      </c>
      <c r="B34" s="159">
        <v>3</v>
      </c>
      <c r="C34" s="157" t="s">
        <v>120</v>
      </c>
    </row>
    <row r="35" spans="1:3" x14ac:dyDescent="0.1">
      <c r="A35" s="160" t="s">
        <v>12</v>
      </c>
      <c r="B35" s="155">
        <v>1</v>
      </c>
      <c r="C35" s="156" t="s">
        <v>120</v>
      </c>
    </row>
    <row r="36" spans="1:3" x14ac:dyDescent="0.1">
      <c r="A36" s="160" t="s">
        <v>12</v>
      </c>
      <c r="B36" s="155">
        <v>2</v>
      </c>
      <c r="C36" s="156" t="s">
        <v>120</v>
      </c>
    </row>
    <row r="37" spans="1:3" x14ac:dyDescent="0.1">
      <c r="A37" s="160" t="s">
        <v>12</v>
      </c>
      <c r="B37" s="155">
        <v>3</v>
      </c>
      <c r="C37" s="156" t="s">
        <v>120</v>
      </c>
    </row>
    <row r="38" spans="1:3" x14ac:dyDescent="0.1">
      <c r="A38" s="158" t="s">
        <v>5</v>
      </c>
      <c r="B38" s="159">
        <v>1</v>
      </c>
      <c r="C38" s="157" t="s">
        <v>120</v>
      </c>
    </row>
    <row r="39" spans="1:3" x14ac:dyDescent="0.1">
      <c r="A39" s="158" t="s">
        <v>5</v>
      </c>
      <c r="B39" s="159">
        <v>2</v>
      </c>
      <c r="C39" s="157" t="s">
        <v>120</v>
      </c>
    </row>
    <row r="40" spans="1:3" x14ac:dyDescent="0.1">
      <c r="A40" s="158" t="s">
        <v>5</v>
      </c>
      <c r="B40" s="159">
        <v>3</v>
      </c>
      <c r="C40" s="157" t="s">
        <v>120</v>
      </c>
    </row>
    <row r="41" spans="1:3" x14ac:dyDescent="0.1">
      <c r="A41" s="160" t="s">
        <v>52</v>
      </c>
      <c r="B41" s="155">
        <v>1</v>
      </c>
      <c r="C41" s="156" t="s">
        <v>120</v>
      </c>
    </row>
    <row r="42" spans="1:3" x14ac:dyDescent="0.1">
      <c r="A42" s="160" t="s">
        <v>52</v>
      </c>
      <c r="B42" s="155">
        <v>2</v>
      </c>
      <c r="C42" s="156" t="s">
        <v>120</v>
      </c>
    </row>
    <row r="43" spans="1:3" x14ac:dyDescent="0.1">
      <c r="A43" s="160" t="s">
        <v>52</v>
      </c>
      <c r="B43" s="155">
        <v>3</v>
      </c>
      <c r="C43" s="156" t="s">
        <v>120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2024-08-28T10:33:49Z</cp:lastPrinted>
  <dcterms:created xsi:type="dcterms:W3CDTF">2006-09-16T05:46:34Z</dcterms:created>
  <dcterms:modified xsi:type="dcterms:W3CDTF">2024-08-28T20:41:01Z</dcterms:modified>
</cp:coreProperties>
</file>