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11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岸本由樹実\Documents\"/>
    </mc:Choice>
  </mc:AlternateContent>
  <xr:revisionPtr revIDLastSave="0" documentId="8_{2E1EC8F2-EBFF-724F-9D94-8BDB768518F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表紙" sheetId="23" r:id="rId1"/>
    <sheet name="大会要項" sheetId="22" r:id="rId2"/>
    <sheet name="ﾀｲﾑｽｹｼﾞｭｰﾙ" sheetId="14" r:id="rId3"/>
    <sheet name="予選リーグ表" sheetId="16" r:id="rId4"/>
    <sheet name="決勝リーグ表" sheetId="19" r:id="rId5"/>
    <sheet name="組合せデータ" sheetId="4" r:id="rId6"/>
  </sheets>
  <definedNames>
    <definedName name="HTML_CodePage" hidden="1">932</definedName>
    <definedName name="HTML_Control" localSheetId="2" hidden="1">{"'日程表'!$B$2:$P$36"}</definedName>
    <definedName name="HTML_Control" localSheetId="4" hidden="1">{"'日程表'!$B$2:$P$36"}</definedName>
    <definedName name="HTML_Control" localSheetId="1" hidden="1">{"'日程表'!$B$2:$P$36"}</definedName>
    <definedName name="HTML_Control" localSheetId="0" hidden="1">{"'日程表'!$B$2:$P$36"}</definedName>
    <definedName name="HTML_Control" localSheetId="3" hidden="1">{"'日程表'!$B$2:$P$36"}</definedName>
    <definedName name="HTML_Control" hidden="1">{"'日程表'!$B$2:$P$36"}</definedName>
    <definedName name="HTML_Description" hidden="1">""</definedName>
    <definedName name="HTML_Email" hidden="1">""</definedName>
    <definedName name="HTML_Header" hidden="1">""</definedName>
    <definedName name="HTML_LastUpdate" hidden="1">"99/10/03"</definedName>
    <definedName name="HTML_LineAfter" hidden="1">FALSE</definedName>
    <definedName name="HTML_LineBefore" hidden="1">FALSE</definedName>
    <definedName name="HTML_Name" hidden="1">"ＨＦＡ"</definedName>
    <definedName name="HTML_OBDlg2" hidden="1">TRUE</definedName>
    <definedName name="HTML_OBDlg4" hidden="1">TRUE</definedName>
    <definedName name="HTML_OS" hidden="1">0</definedName>
    <definedName name="HTML_PathFile" hidden="1">"C:\HFL HOMEPAGE\public_html\menu1\contents4\99\9n.htm"</definedName>
    <definedName name="HTML_Title" hidden="1">""</definedName>
  </definedNames>
  <calcPr calcId="191028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" i="14" l="1"/>
  <c r="B4" i="14"/>
  <c r="E4" i="14"/>
  <c r="K4" i="14"/>
  <c r="B19" i="14"/>
  <c r="B21" i="14"/>
  <c r="E21" i="14"/>
  <c r="B2" i="19"/>
  <c r="B3" i="19"/>
  <c r="D3" i="19"/>
  <c r="D5" i="19"/>
  <c r="B6" i="19"/>
  <c r="G6" i="19"/>
  <c r="I6" i="19"/>
  <c r="D7" i="19"/>
  <c r="J6" i="19"/>
  <c r="L6" i="19"/>
  <c r="D8" i="19"/>
  <c r="M6" i="19"/>
  <c r="O6" i="19"/>
  <c r="D9" i="19"/>
  <c r="B7" i="19"/>
  <c r="G5" i="19"/>
  <c r="E7" i="19"/>
  <c r="J7" i="19"/>
  <c r="L7" i="19"/>
  <c r="G8" i="19"/>
  <c r="M7" i="19"/>
  <c r="N7" i="19"/>
  <c r="O7" i="19"/>
  <c r="B8" i="19"/>
  <c r="J5" i="19"/>
  <c r="E8" i="19"/>
  <c r="H8" i="19"/>
  <c r="M8" i="19"/>
  <c r="O8" i="19"/>
  <c r="J9" i="19"/>
  <c r="B9" i="19"/>
  <c r="M5" i="19"/>
  <c r="E9" i="19"/>
  <c r="G9" i="19"/>
  <c r="H9" i="19"/>
  <c r="I9" i="19"/>
  <c r="K9" i="19"/>
  <c r="B12" i="19"/>
  <c r="D11" i="19"/>
  <c r="G12" i="19"/>
  <c r="I12" i="19"/>
  <c r="D13" i="19"/>
  <c r="J12" i="19"/>
  <c r="L12" i="19"/>
  <c r="D14" i="19"/>
  <c r="M12" i="19"/>
  <c r="O12" i="19"/>
  <c r="D15" i="19"/>
  <c r="B13" i="19"/>
  <c r="G11" i="19"/>
  <c r="E13" i="19"/>
  <c r="J13" i="19"/>
  <c r="L13" i="19"/>
  <c r="G14" i="19"/>
  <c r="M13" i="19"/>
  <c r="N13" i="19"/>
  <c r="O13" i="19"/>
  <c r="B14" i="19"/>
  <c r="J11" i="19"/>
  <c r="E14" i="19"/>
  <c r="H14" i="19"/>
  <c r="M14" i="19"/>
  <c r="O14" i="19"/>
  <c r="J15" i="19"/>
  <c r="B15" i="19"/>
  <c r="M11" i="19"/>
  <c r="E15" i="19"/>
  <c r="G15" i="19"/>
  <c r="H15" i="19"/>
  <c r="I15" i="19"/>
  <c r="K15" i="19"/>
  <c r="D17" i="19"/>
  <c r="B18" i="19"/>
  <c r="G18" i="19"/>
  <c r="I18" i="19"/>
  <c r="D19" i="19"/>
  <c r="E19" i="19"/>
  <c r="J18" i="19"/>
  <c r="L18" i="19"/>
  <c r="D20" i="19"/>
  <c r="M18" i="19"/>
  <c r="O18" i="19"/>
  <c r="D21" i="19"/>
  <c r="B19" i="19"/>
  <c r="G17" i="19"/>
  <c r="J19" i="19"/>
  <c r="L19" i="19"/>
  <c r="G20" i="19"/>
  <c r="M19" i="19"/>
  <c r="N19" i="19"/>
  <c r="O19" i="19"/>
  <c r="B20" i="19"/>
  <c r="J17" i="19"/>
  <c r="E20" i="19"/>
  <c r="H20" i="19"/>
  <c r="M20" i="19"/>
  <c r="O20" i="19"/>
  <c r="J21" i="19"/>
  <c r="B21" i="19"/>
  <c r="M17" i="19"/>
  <c r="E21" i="19"/>
  <c r="G21" i="19"/>
  <c r="H21" i="19"/>
  <c r="I21" i="19"/>
  <c r="K21" i="19"/>
  <c r="D28" i="4"/>
  <c r="E28" i="4"/>
  <c r="F28" i="4"/>
  <c r="H8" i="14"/>
  <c r="G28" i="4"/>
  <c r="K8" i="14"/>
  <c r="H28" i="4"/>
  <c r="O8" i="14"/>
  <c r="I28" i="4"/>
  <c r="D29" i="4"/>
  <c r="E29" i="4"/>
  <c r="D9" i="14"/>
  <c r="F29" i="4"/>
  <c r="H9" i="14"/>
  <c r="G29" i="4"/>
  <c r="K9" i="14"/>
  <c r="H29" i="4"/>
  <c r="O9" i="14"/>
  <c r="I29" i="4"/>
  <c r="D30" i="4"/>
  <c r="E30" i="4"/>
  <c r="D10" i="14"/>
  <c r="F30" i="4"/>
  <c r="H10" i="14"/>
  <c r="G30" i="4"/>
  <c r="K10" i="14"/>
  <c r="H30" i="4"/>
  <c r="O10" i="14"/>
  <c r="I30" i="4"/>
  <c r="D31" i="4"/>
  <c r="E31" i="4"/>
  <c r="D11" i="14"/>
  <c r="F31" i="4"/>
  <c r="H11" i="14"/>
  <c r="G31" i="4"/>
  <c r="K11" i="14"/>
  <c r="H31" i="4"/>
  <c r="O11" i="14"/>
  <c r="I31" i="4"/>
  <c r="D32" i="4"/>
  <c r="E32" i="4"/>
  <c r="D12" i="14"/>
  <c r="F32" i="4"/>
  <c r="H12" i="14"/>
  <c r="G32" i="4"/>
  <c r="K12" i="14"/>
  <c r="H32" i="4"/>
  <c r="O12" i="14"/>
  <c r="I32" i="4"/>
  <c r="D33" i="4"/>
  <c r="E33" i="4"/>
  <c r="D13" i="14"/>
  <c r="F33" i="4"/>
  <c r="H13" i="14"/>
  <c r="G33" i="4"/>
  <c r="K13" i="14"/>
  <c r="H33" i="4"/>
  <c r="O13" i="14"/>
  <c r="I33" i="4"/>
  <c r="D34" i="4"/>
  <c r="E34" i="4"/>
  <c r="D14" i="14"/>
  <c r="F34" i="4"/>
  <c r="H14" i="14"/>
  <c r="G34" i="4"/>
  <c r="K14" i="14"/>
  <c r="H34" i="4"/>
  <c r="O14" i="14"/>
  <c r="I34" i="4"/>
  <c r="D35" i="4"/>
  <c r="E35" i="4"/>
  <c r="D15" i="14"/>
  <c r="F35" i="4"/>
  <c r="H15" i="14"/>
  <c r="G35" i="4"/>
  <c r="K15" i="14"/>
  <c r="H35" i="4"/>
  <c r="O15" i="14"/>
  <c r="I35" i="4"/>
  <c r="D36" i="4"/>
  <c r="E36" i="4"/>
  <c r="D16" i="14"/>
  <c r="F36" i="4"/>
  <c r="H16" i="14"/>
  <c r="G36" i="4"/>
  <c r="K16" i="14"/>
  <c r="H36" i="4"/>
  <c r="O16" i="14"/>
  <c r="I36" i="4"/>
  <c r="D41" i="4"/>
  <c r="E41" i="4"/>
  <c r="D25" i="14"/>
  <c r="F41" i="4"/>
  <c r="H25" i="14"/>
  <c r="G41" i="4"/>
  <c r="K25" i="14"/>
  <c r="H41" i="4"/>
  <c r="O25" i="14"/>
  <c r="I41" i="4"/>
  <c r="D42" i="4"/>
  <c r="E42" i="4"/>
  <c r="D26" i="14"/>
  <c r="F42" i="4"/>
  <c r="H26" i="14"/>
  <c r="G42" i="4"/>
  <c r="K26" i="14"/>
  <c r="H42" i="4"/>
  <c r="O26" i="14"/>
  <c r="I42" i="4"/>
  <c r="D43" i="4"/>
  <c r="E43" i="4"/>
  <c r="D27" i="14"/>
  <c r="F43" i="4"/>
  <c r="H27" i="14"/>
  <c r="G43" i="4"/>
  <c r="K27" i="14"/>
  <c r="H43" i="4"/>
  <c r="O27" i="14"/>
  <c r="I43" i="4"/>
  <c r="D44" i="4"/>
  <c r="E44" i="4"/>
  <c r="D28" i="14"/>
  <c r="F44" i="4"/>
  <c r="H28" i="14"/>
  <c r="G44" i="4"/>
  <c r="K28" i="14"/>
  <c r="H44" i="4"/>
  <c r="O28" i="14"/>
  <c r="I44" i="4"/>
  <c r="D45" i="4"/>
  <c r="E45" i="4"/>
  <c r="D29" i="14"/>
  <c r="F45" i="4"/>
  <c r="H29" i="14"/>
  <c r="G45" i="4"/>
  <c r="K29" i="14"/>
  <c r="H45" i="4"/>
  <c r="O29" i="14"/>
  <c r="I45" i="4"/>
  <c r="D46" i="4"/>
  <c r="E46" i="4"/>
  <c r="D30" i="14"/>
  <c r="F46" i="4"/>
  <c r="H30" i="14"/>
  <c r="G46" i="4"/>
  <c r="K30" i="14"/>
  <c r="H46" i="4"/>
  <c r="O30" i="14"/>
  <c r="I46" i="4"/>
  <c r="E47" i="4"/>
  <c r="D31" i="14"/>
  <c r="F47" i="4"/>
  <c r="H31" i="14"/>
  <c r="G47" i="4"/>
  <c r="K31" i="14"/>
  <c r="H47" i="4"/>
  <c r="O31" i="14"/>
  <c r="E48" i="4"/>
  <c r="D32" i="14"/>
  <c r="F48" i="4"/>
  <c r="H32" i="14"/>
  <c r="G48" i="4"/>
  <c r="K32" i="14"/>
  <c r="H48" i="4"/>
  <c r="O32" i="14"/>
  <c r="E49" i="4"/>
  <c r="D33" i="14"/>
  <c r="F49" i="4"/>
  <c r="H33" i="14"/>
  <c r="G49" i="4"/>
  <c r="K33" i="14"/>
  <c r="H49" i="4"/>
  <c r="O33" i="14"/>
  <c r="A1" i="22"/>
  <c r="F11" i="22"/>
  <c r="L11" i="22"/>
  <c r="F13" i="22"/>
  <c r="F15" i="22"/>
  <c r="G42" i="22"/>
  <c r="N42" i="22"/>
  <c r="AJ42" i="22"/>
  <c r="G43" i="22"/>
  <c r="N43" i="22"/>
  <c r="AJ43" i="22"/>
  <c r="B44" i="22"/>
  <c r="G44" i="22"/>
  <c r="N44" i="22"/>
  <c r="AJ44" i="22"/>
  <c r="G45" i="22"/>
  <c r="N45" i="22"/>
  <c r="AJ45" i="22"/>
  <c r="G46" i="22"/>
  <c r="N46" i="22"/>
  <c r="AJ46" i="22"/>
  <c r="G47" i="22"/>
  <c r="N47" i="22"/>
  <c r="AJ47" i="22"/>
  <c r="G48" i="22"/>
  <c r="N48" i="22"/>
  <c r="AJ48" i="22"/>
  <c r="G49" i="22"/>
  <c r="N49" i="22"/>
  <c r="AJ49" i="22"/>
  <c r="G50" i="22"/>
  <c r="N50" i="22"/>
  <c r="AJ50" i="22"/>
  <c r="AJ51" i="22"/>
  <c r="G52" i="22"/>
  <c r="N52" i="22"/>
  <c r="AJ52" i="22"/>
  <c r="G53" i="22"/>
  <c r="N53" i="22"/>
  <c r="AJ53" i="22"/>
  <c r="C38" i="23"/>
  <c r="F38" i="23"/>
  <c r="G38" i="23"/>
  <c r="J38" i="23"/>
  <c r="C42" i="23"/>
  <c r="B2" i="16"/>
  <c r="B3" i="16"/>
  <c r="D3" i="16"/>
  <c r="B6" i="16"/>
  <c r="D5" i="16"/>
  <c r="C6" i="16"/>
  <c r="G6" i="16"/>
  <c r="I6" i="16"/>
  <c r="D7" i="16"/>
  <c r="J6" i="16"/>
  <c r="K6" i="16"/>
  <c r="L6" i="16"/>
  <c r="M6" i="16"/>
  <c r="O6" i="16"/>
  <c r="D9" i="16"/>
  <c r="B7" i="16"/>
  <c r="G5" i="16"/>
  <c r="C7" i="16"/>
  <c r="E7" i="16"/>
  <c r="J7" i="16"/>
  <c r="L7" i="16"/>
  <c r="G8" i="16"/>
  <c r="H8" i="16"/>
  <c r="M7" i="16"/>
  <c r="N7" i="16"/>
  <c r="O7" i="16"/>
  <c r="G9" i="16"/>
  <c r="H9" i="16"/>
  <c r="B8" i="16"/>
  <c r="J5" i="16"/>
  <c r="C8" i="16"/>
  <c r="D8" i="16"/>
  <c r="E8" i="16"/>
  <c r="F8" i="16"/>
  <c r="M8" i="16"/>
  <c r="O8" i="16"/>
  <c r="J9" i="16"/>
  <c r="B9" i="16"/>
  <c r="M5" i="16"/>
  <c r="C9" i="16"/>
  <c r="E9" i="16"/>
  <c r="K9" i="16"/>
  <c r="B12" i="16"/>
  <c r="D11" i="16"/>
  <c r="C12" i="16"/>
  <c r="G12" i="16"/>
  <c r="I12" i="16"/>
  <c r="D13" i="16"/>
  <c r="J12" i="16"/>
  <c r="K12" i="16"/>
  <c r="L12" i="16"/>
  <c r="M12" i="16"/>
  <c r="O12" i="16"/>
  <c r="D15" i="16"/>
  <c r="B13" i="16"/>
  <c r="G11" i="16"/>
  <c r="C13" i="16"/>
  <c r="E13" i="16"/>
  <c r="J13" i="16"/>
  <c r="L13" i="16"/>
  <c r="G14" i="16"/>
  <c r="H14" i="16"/>
  <c r="M13" i="16"/>
  <c r="N13" i="16"/>
  <c r="O13" i="16"/>
  <c r="G15" i="16"/>
  <c r="H15" i="16"/>
  <c r="B14" i="16"/>
  <c r="J11" i="16"/>
  <c r="C14" i="16"/>
  <c r="D14" i="16"/>
  <c r="E14" i="16"/>
  <c r="F14" i="16"/>
  <c r="M14" i="16"/>
  <c r="O14" i="16"/>
  <c r="J15" i="16"/>
  <c r="B15" i="16"/>
  <c r="M11" i="16"/>
  <c r="C15" i="16"/>
  <c r="E15" i="16"/>
  <c r="K15" i="16"/>
  <c r="B18" i="16"/>
  <c r="D17" i="16"/>
  <c r="C18" i="16"/>
  <c r="G18" i="16"/>
  <c r="I18" i="16"/>
  <c r="D19" i="16"/>
  <c r="J18" i="16"/>
  <c r="K18" i="16"/>
  <c r="L18" i="16"/>
  <c r="M18" i="16"/>
  <c r="N18" i="16"/>
  <c r="O18" i="16"/>
  <c r="D21" i="16"/>
  <c r="B19" i="16"/>
  <c r="G17" i="16"/>
  <c r="C19" i="16"/>
  <c r="E19" i="16"/>
  <c r="J19" i="16"/>
  <c r="L19" i="16"/>
  <c r="G20" i="16"/>
  <c r="H20" i="16"/>
  <c r="M19" i="16"/>
  <c r="N19" i="16"/>
  <c r="O19" i="16"/>
  <c r="G21" i="16"/>
  <c r="H21" i="16"/>
  <c r="B20" i="16"/>
  <c r="J17" i="16"/>
  <c r="C20" i="16"/>
  <c r="D20" i="16"/>
  <c r="E20" i="16"/>
  <c r="F20" i="16"/>
  <c r="M20" i="16"/>
  <c r="O20" i="16"/>
  <c r="J21" i="16"/>
  <c r="B21" i="16"/>
  <c r="M17" i="16"/>
  <c r="C21" i="16"/>
  <c r="E21" i="16"/>
  <c r="K21" i="16"/>
  <c r="F21" i="16"/>
  <c r="N12" i="16"/>
  <c r="F15" i="16"/>
  <c r="D8" i="14"/>
  <c r="E14" i="4"/>
  <c r="F20" i="4"/>
  <c r="F16" i="4"/>
  <c r="N6" i="16"/>
  <c r="F9" i="16"/>
  <c r="F18" i="4"/>
  <c r="F14" i="4"/>
  <c r="F12" i="4"/>
  <c r="F10" i="4"/>
  <c r="K12" i="19"/>
  <c r="F14" i="19"/>
  <c r="N20" i="16"/>
  <c r="L21" i="16"/>
  <c r="K19" i="16"/>
  <c r="I20" i="16"/>
  <c r="H18" i="16"/>
  <c r="F19" i="16"/>
  <c r="N14" i="16"/>
  <c r="L15" i="16"/>
  <c r="K13" i="16"/>
  <c r="I14" i="16"/>
  <c r="H12" i="16"/>
  <c r="F13" i="16"/>
  <c r="N8" i="16"/>
  <c r="L9" i="16"/>
  <c r="K7" i="16"/>
  <c r="I8" i="16"/>
  <c r="H6" i="16"/>
  <c r="F7" i="16"/>
  <c r="N11" i="22"/>
  <c r="R11" i="22"/>
  <c r="F19" i="4"/>
  <c r="F17" i="4"/>
  <c r="F15" i="4"/>
  <c r="F13" i="4"/>
  <c r="F11" i="4"/>
  <c r="F9" i="4"/>
  <c r="K18" i="19"/>
  <c r="F20" i="19"/>
  <c r="K6" i="19"/>
  <c r="F8" i="19"/>
  <c r="E12" i="4"/>
  <c r="E15" i="4"/>
  <c r="E9" i="4"/>
  <c r="N20" i="19"/>
  <c r="L21" i="19"/>
  <c r="K19" i="19"/>
  <c r="I20" i="19"/>
  <c r="N12" i="19"/>
  <c r="F15" i="19"/>
  <c r="H12" i="19"/>
  <c r="F13" i="19"/>
  <c r="N6" i="19"/>
  <c r="F9" i="19"/>
  <c r="H6" i="19"/>
  <c r="F7" i="19"/>
  <c r="I21" i="16"/>
  <c r="I15" i="16"/>
  <c r="I9" i="16"/>
  <c r="N18" i="19"/>
  <c r="F21" i="19"/>
  <c r="H18" i="19"/>
  <c r="F19" i="19"/>
  <c r="N14" i="19"/>
  <c r="L15" i="19"/>
  <c r="K13" i="19"/>
  <c r="I14" i="19"/>
  <c r="N8" i="19"/>
  <c r="L9" i="19"/>
  <c r="K7" i="19"/>
  <c r="I8" i="19"/>
  <c r="E11" i="4"/>
  <c r="E19" i="4"/>
  <c r="E20" i="4"/>
  <c r="E13" i="4"/>
  <c r="E17" i="4"/>
  <c r="E10" i="4"/>
  <c r="E16" i="4"/>
  <c r="E18" i="4"/>
  <c r="AI50" i="22"/>
  <c r="AI52" i="22"/>
  <c r="AI42" i="22"/>
  <c r="AI44" i="22"/>
  <c r="AI51" i="22"/>
  <c r="AI53" i="22"/>
  <c r="AI48" i="22"/>
  <c r="AI43" i="22"/>
  <c r="AI45" i="22"/>
  <c r="AI46" i="22"/>
  <c r="AI47" i="22"/>
  <c r="AI49" i="22"/>
</calcChain>
</file>

<file path=xl/sharedStrings.xml><?xml version="1.0" encoding="utf-8"?>
<sst xmlns="http://schemas.openxmlformats.org/spreadsheetml/2006/main" count="460" uniqueCount="149">
  <si>
    <t>所属</t>
    <rPh sb="0" eb="2">
      <t>ショゾク</t>
    </rPh>
    <phoneticPr fontId="3"/>
  </si>
  <si>
    <t>得点</t>
    <rPh sb="0" eb="2">
      <t>トクテン</t>
    </rPh>
    <phoneticPr fontId="3"/>
  </si>
  <si>
    <t>失点</t>
    <rPh sb="0" eb="2">
      <t>シッテン</t>
    </rPh>
    <phoneticPr fontId="3"/>
  </si>
  <si>
    <t>得失点差</t>
    <rPh sb="0" eb="3">
      <t>トクシッテン</t>
    </rPh>
    <rPh sb="3" eb="4">
      <t>サ</t>
    </rPh>
    <phoneticPr fontId="3"/>
  </si>
  <si>
    <t>勝ち点</t>
    <rPh sb="0" eb="1">
      <t>カ</t>
    </rPh>
    <rPh sb="2" eb="3">
      <t>テン</t>
    </rPh>
    <phoneticPr fontId="3"/>
  </si>
  <si>
    <t>順位</t>
    <rPh sb="0" eb="2">
      <t>ジュンイ</t>
    </rPh>
    <phoneticPr fontId="3"/>
  </si>
  <si>
    <t>勝</t>
    <rPh sb="0" eb="1">
      <t>カ</t>
    </rPh>
    <phoneticPr fontId="3"/>
  </si>
  <si>
    <t>分</t>
    <rPh sb="0" eb="1">
      <t>ワ</t>
    </rPh>
    <phoneticPr fontId="3"/>
  </si>
  <si>
    <t>負</t>
    <rPh sb="0" eb="1">
      <t>マ</t>
    </rPh>
    <phoneticPr fontId="3"/>
  </si>
  <si>
    <t>問い合わせ</t>
    <rPh sb="0" eb="1">
      <t>ト</t>
    </rPh>
    <rPh sb="2" eb="3">
      <t>ア</t>
    </rPh>
    <phoneticPr fontId="3"/>
  </si>
  <si>
    <t>携帯　090－5907－8655</t>
    <rPh sb="0" eb="2">
      <t>ケイタイ</t>
    </rPh>
    <phoneticPr fontId="3"/>
  </si>
  <si>
    <t>携帯メール　yukimi.ksmt.1970@docomo.ne.jp</t>
    <rPh sb="0" eb="2">
      <t>ケイタイ</t>
    </rPh>
    <phoneticPr fontId="3"/>
  </si>
  <si>
    <t>参加チーム</t>
    <rPh sb="0" eb="2">
      <t>サンカ</t>
    </rPh>
    <phoneticPr fontId="3"/>
  </si>
  <si>
    <t>略称</t>
    <rPh sb="0" eb="2">
      <t>リャクショウ</t>
    </rPh>
    <phoneticPr fontId="3"/>
  </si>
  <si>
    <t>時間</t>
    <rPh sb="0" eb="2">
      <t>ジカン</t>
    </rPh>
    <phoneticPr fontId="3"/>
  </si>
  <si>
    <t>結果</t>
    <rPh sb="0" eb="2">
      <t>ケッカ</t>
    </rPh>
    <phoneticPr fontId="3"/>
  </si>
  <si>
    <t>主審</t>
    <rPh sb="0" eb="2">
      <t>シュシン</t>
    </rPh>
    <phoneticPr fontId="3"/>
  </si>
  <si>
    <t>チーム</t>
    <phoneticPr fontId="3"/>
  </si>
  <si>
    <t>━</t>
    <phoneticPr fontId="3"/>
  </si>
  <si>
    <t>Aコート</t>
    <phoneticPr fontId="3"/>
  </si>
  <si>
    <t>Bコート</t>
    <phoneticPr fontId="3"/>
  </si>
  <si>
    <t>ﾘｰｸﾞ</t>
    <phoneticPr fontId="3"/>
  </si>
  <si>
    <t>決勝リーグ</t>
    <rPh sb="0" eb="2">
      <t>ケッショウ</t>
    </rPh>
    <phoneticPr fontId="3"/>
  </si>
  <si>
    <t>♕</t>
    <phoneticPr fontId="3"/>
  </si>
  <si>
    <t>A</t>
    <phoneticPr fontId="3"/>
  </si>
  <si>
    <t>B</t>
    <phoneticPr fontId="3"/>
  </si>
  <si>
    <t>C</t>
    <phoneticPr fontId="3"/>
  </si>
  <si>
    <t>北播磨</t>
    <rPh sb="0" eb="1">
      <t>キタ</t>
    </rPh>
    <rPh sb="1" eb="3">
      <t>ハリマ</t>
    </rPh>
    <phoneticPr fontId="3"/>
  </si>
  <si>
    <t>予選試合数</t>
    <rPh sb="0" eb="2">
      <t>ヨセン</t>
    </rPh>
    <rPh sb="2" eb="4">
      <t>シアイ</t>
    </rPh>
    <rPh sb="4" eb="5">
      <t>スウ</t>
    </rPh>
    <phoneticPr fontId="3"/>
  </si>
  <si>
    <t>旭ＦＣジュニア</t>
    <rPh sb="0" eb="1">
      <t>アサヒ</t>
    </rPh>
    <phoneticPr fontId="3"/>
  </si>
  <si>
    <t>2位リーグ</t>
    <rPh sb="1" eb="2">
      <t>イ</t>
    </rPh>
    <phoneticPr fontId="3"/>
  </si>
  <si>
    <t>3位リーグ</t>
    <rPh sb="1" eb="2">
      <t>イ</t>
    </rPh>
    <phoneticPr fontId="3"/>
  </si>
  <si>
    <t>予選A１位</t>
    <rPh sb="0" eb="2">
      <t>ヨセン</t>
    </rPh>
    <rPh sb="4" eb="5">
      <t>イ</t>
    </rPh>
    <phoneticPr fontId="3"/>
  </si>
  <si>
    <t>予選B1位</t>
    <rPh sb="0" eb="2">
      <t>ヨセン</t>
    </rPh>
    <rPh sb="4" eb="5">
      <t>イ</t>
    </rPh>
    <phoneticPr fontId="3"/>
  </si>
  <si>
    <t>予選C1位</t>
    <rPh sb="0" eb="2">
      <t>ヨセン</t>
    </rPh>
    <rPh sb="4" eb="5">
      <t>イ</t>
    </rPh>
    <phoneticPr fontId="3"/>
  </si>
  <si>
    <t>予選A4位</t>
    <rPh sb="0" eb="2">
      <t>ヨセン</t>
    </rPh>
    <rPh sb="4" eb="5">
      <t>イ</t>
    </rPh>
    <phoneticPr fontId="3"/>
  </si>
  <si>
    <t>予選B4位</t>
    <rPh sb="0" eb="2">
      <t>ヨセン</t>
    </rPh>
    <rPh sb="4" eb="5">
      <t>イ</t>
    </rPh>
    <phoneticPr fontId="3"/>
  </si>
  <si>
    <t>予選C4位</t>
    <rPh sb="0" eb="2">
      <t>ヨセン</t>
    </rPh>
    <rPh sb="4" eb="5">
      <t>イ</t>
    </rPh>
    <phoneticPr fontId="3"/>
  </si>
  <si>
    <t>大会名</t>
    <rPh sb="0" eb="2">
      <t>タイカイ</t>
    </rPh>
    <rPh sb="2" eb="3">
      <t>メイ</t>
    </rPh>
    <phoneticPr fontId="3"/>
  </si>
  <si>
    <t>試合時間</t>
    <rPh sb="0" eb="2">
      <t>シアイ</t>
    </rPh>
    <rPh sb="2" eb="4">
      <t>ジカン</t>
    </rPh>
    <phoneticPr fontId="3"/>
  </si>
  <si>
    <t>１.</t>
  </si>
  <si>
    <t>ジュニア年代におけるサッカーの技術向上と健全な心身の育成を図り、</t>
  </si>
  <si>
    <t>同年代の選手同士の交流を図る。</t>
  </si>
  <si>
    <t>２.</t>
  </si>
  <si>
    <t>３.</t>
  </si>
  <si>
    <t>４.</t>
  </si>
  <si>
    <t>５.</t>
  </si>
  <si>
    <t>６.</t>
  </si>
  <si>
    <t>７.</t>
  </si>
  <si>
    <t>８.</t>
  </si>
  <si>
    <t>主催</t>
    <rPh sb="0" eb="2">
      <t>シュサイ</t>
    </rPh>
    <phoneticPr fontId="3"/>
  </si>
  <si>
    <t>協力</t>
    <rPh sb="0" eb="2">
      <t>キョウリョク</t>
    </rPh>
    <phoneticPr fontId="3"/>
  </si>
  <si>
    <t>旭ＦＣジュニア保護者会</t>
    <rPh sb="0" eb="1">
      <t>アサヒ</t>
    </rPh>
    <rPh sb="7" eb="10">
      <t>ホゴシャ</t>
    </rPh>
    <rPh sb="10" eb="11">
      <t>カイ</t>
    </rPh>
    <phoneticPr fontId="3"/>
  </si>
  <si>
    <t>目的</t>
    <rPh sb="0" eb="2">
      <t>モクテキ</t>
    </rPh>
    <phoneticPr fontId="22"/>
  </si>
  <si>
    <t>日時</t>
    <rPh sb="0" eb="2">
      <t>ニチジ</t>
    </rPh>
    <phoneticPr fontId="22"/>
  </si>
  <si>
    <t>会場</t>
    <rPh sb="0" eb="2">
      <t>カイジョウ</t>
    </rPh>
    <phoneticPr fontId="22"/>
  </si>
  <si>
    <t>対象</t>
    <rPh sb="0" eb="2">
      <t>タイショウ</t>
    </rPh>
    <phoneticPr fontId="22"/>
  </si>
  <si>
    <t>参加費</t>
    <rPh sb="0" eb="3">
      <t>サンカヒ</t>
    </rPh>
    <phoneticPr fontId="22"/>
  </si>
  <si>
    <t>競技方法</t>
    <rPh sb="0" eb="2">
      <t>キョウギ</t>
    </rPh>
    <rPh sb="2" eb="4">
      <t>ホウホウ</t>
    </rPh>
    <phoneticPr fontId="3"/>
  </si>
  <si>
    <t>８人制で行い、自由な交代とする。</t>
    <rPh sb="1" eb="2">
      <t>ニン</t>
    </rPh>
    <rPh sb="2" eb="3">
      <t>セイ</t>
    </rPh>
    <rPh sb="4" eb="5">
      <t>オコナ</t>
    </rPh>
    <rPh sb="7" eb="9">
      <t>ジユウ</t>
    </rPh>
    <rPh sb="10" eb="12">
      <t>コウタイ</t>
    </rPh>
    <phoneticPr fontId="3"/>
  </si>
  <si>
    <t>1人審判制</t>
    <rPh sb="1" eb="2">
      <t>ニン</t>
    </rPh>
    <rPh sb="2" eb="4">
      <t>シンパン</t>
    </rPh>
    <rPh sb="4" eb="5">
      <t>セイ</t>
    </rPh>
    <phoneticPr fontId="3"/>
  </si>
  <si>
    <t>順位のつけ方</t>
    <rPh sb="0" eb="2">
      <t>ジュンイ</t>
    </rPh>
    <rPh sb="3" eb="6">
      <t>ツケカタ</t>
    </rPh>
    <phoneticPr fontId="3"/>
  </si>
  <si>
    <t>①　勝ち点（勝…3　引き分け・・・１　　負…０）</t>
    <rPh sb="2" eb="3">
      <t>カ</t>
    </rPh>
    <rPh sb="4" eb="5">
      <t>テン</t>
    </rPh>
    <rPh sb="6" eb="7">
      <t>カ</t>
    </rPh>
    <rPh sb="10" eb="11">
      <t>ヒ</t>
    </rPh>
    <rPh sb="12" eb="13">
      <t>ワ</t>
    </rPh>
    <rPh sb="20" eb="21">
      <t>マ</t>
    </rPh>
    <phoneticPr fontId="3"/>
  </si>
  <si>
    <t>②　得失点差</t>
    <rPh sb="2" eb="3">
      <t>トク</t>
    </rPh>
    <rPh sb="3" eb="5">
      <t>シッテン</t>
    </rPh>
    <rPh sb="5" eb="6">
      <t>サ</t>
    </rPh>
    <phoneticPr fontId="3"/>
  </si>
  <si>
    <t>③　総得点</t>
    <rPh sb="2" eb="5">
      <t>ソウトクテン</t>
    </rPh>
    <phoneticPr fontId="3"/>
  </si>
  <si>
    <t>④　抽選</t>
    <rPh sb="2" eb="4">
      <t>チュウセン</t>
    </rPh>
    <phoneticPr fontId="3"/>
  </si>
  <si>
    <t>備考</t>
    <rPh sb="0" eb="2">
      <t>ビコウ</t>
    </rPh>
    <phoneticPr fontId="3"/>
  </si>
  <si>
    <t>　　駐車場でのウォーミングアップは、禁止とさせていただきます。</t>
    <rPh sb="2" eb="5">
      <t>チュウシャジョウ</t>
    </rPh>
    <rPh sb="18" eb="20">
      <t>キンシ</t>
    </rPh>
    <phoneticPr fontId="3"/>
  </si>
  <si>
    <t>会場内は、禁煙とさせていただきます。（喫煙は指定場所でお願いします）</t>
    <rPh sb="0" eb="2">
      <t>カイジョウ</t>
    </rPh>
    <rPh sb="2" eb="3">
      <t>ナイ</t>
    </rPh>
    <rPh sb="5" eb="7">
      <t>キンエン</t>
    </rPh>
    <rPh sb="19" eb="21">
      <t>キツエン</t>
    </rPh>
    <rPh sb="22" eb="24">
      <t>シテイ</t>
    </rPh>
    <rPh sb="24" eb="26">
      <t>バショ</t>
    </rPh>
    <rPh sb="28" eb="29">
      <t>ネガ</t>
    </rPh>
    <phoneticPr fontId="3"/>
  </si>
  <si>
    <t>試合数のチェック</t>
    <rPh sb="0" eb="2">
      <t>シアイ</t>
    </rPh>
    <rPh sb="2" eb="3">
      <t>スウ</t>
    </rPh>
    <phoneticPr fontId="3"/>
  </si>
  <si>
    <t xml:space="preserve">参加チーム </t>
    <rPh sb="0" eb="2">
      <t>サンカ</t>
    </rPh>
    <phoneticPr fontId="3"/>
  </si>
  <si>
    <t>岸本　由樹実</t>
    <rPh sb="0" eb="2">
      <t>キシモト</t>
    </rPh>
    <rPh sb="3" eb="4">
      <t>ユ</t>
    </rPh>
    <rPh sb="4" eb="5">
      <t>キ</t>
    </rPh>
    <rPh sb="5" eb="6">
      <t>ジツ</t>
    </rPh>
    <phoneticPr fontId="3"/>
  </si>
  <si>
    <t>日程</t>
    <rPh sb="0" eb="2">
      <t>ニッテイ</t>
    </rPh>
    <phoneticPr fontId="3"/>
  </si>
  <si>
    <t>会場</t>
    <rPh sb="0" eb="2">
      <t>カイジョウ</t>
    </rPh>
    <phoneticPr fontId="3"/>
  </si>
  <si>
    <t>カテゴリ</t>
    <phoneticPr fontId="3"/>
  </si>
  <si>
    <t>予選リーグ</t>
    <rPh sb="0" eb="2">
      <t>ヨセン</t>
    </rPh>
    <phoneticPr fontId="3"/>
  </si>
  <si>
    <t>予選リーグ表</t>
    <rPh sb="0" eb="2">
      <t>ヨセン</t>
    </rPh>
    <rPh sb="5" eb="6">
      <t>ヒョウ</t>
    </rPh>
    <phoneticPr fontId="3"/>
  </si>
  <si>
    <t>決勝リーグ表</t>
    <rPh sb="0" eb="2">
      <t>ケッショウ</t>
    </rPh>
    <rPh sb="5" eb="6">
      <t>ヒョウ</t>
    </rPh>
    <phoneticPr fontId="3"/>
  </si>
  <si>
    <t>予選2位1位</t>
    <rPh sb="0" eb="2">
      <t>ヨセン</t>
    </rPh>
    <rPh sb="3" eb="4">
      <t>イ</t>
    </rPh>
    <rPh sb="5" eb="6">
      <t>イ</t>
    </rPh>
    <phoneticPr fontId="3"/>
  </si>
  <si>
    <t>予選２位１位</t>
    <rPh sb="0" eb="2">
      <t>ヨセン</t>
    </rPh>
    <rPh sb="3" eb="4">
      <t>イ</t>
    </rPh>
    <rPh sb="5" eb="6">
      <t>イ</t>
    </rPh>
    <phoneticPr fontId="3"/>
  </si>
  <si>
    <t>予選２位２位</t>
    <rPh sb="0" eb="2">
      <t>ヨセン</t>
    </rPh>
    <rPh sb="3" eb="4">
      <t>イ</t>
    </rPh>
    <rPh sb="5" eb="6">
      <t>イ</t>
    </rPh>
    <phoneticPr fontId="3"/>
  </si>
  <si>
    <t>予選２位３位</t>
    <rPh sb="0" eb="2">
      <t>ヨセン</t>
    </rPh>
    <rPh sb="3" eb="4">
      <t>イ</t>
    </rPh>
    <rPh sb="5" eb="6">
      <t>イ</t>
    </rPh>
    <phoneticPr fontId="3"/>
  </si>
  <si>
    <t>予選３位１位</t>
    <rPh sb="0" eb="2">
      <t>ヨセン</t>
    </rPh>
    <rPh sb="3" eb="4">
      <t>イ</t>
    </rPh>
    <rPh sb="5" eb="6">
      <t>イ</t>
    </rPh>
    <phoneticPr fontId="3"/>
  </si>
  <si>
    <t>予選３位２位</t>
    <rPh sb="0" eb="2">
      <t>ヨセン</t>
    </rPh>
    <rPh sb="3" eb="4">
      <t>イ</t>
    </rPh>
    <rPh sb="5" eb="6">
      <t>イ</t>
    </rPh>
    <phoneticPr fontId="3"/>
  </si>
  <si>
    <t>予選３位３位</t>
    <rPh sb="0" eb="2">
      <t>ヨセン</t>
    </rPh>
    <rPh sb="3" eb="4">
      <t>イ</t>
    </rPh>
    <rPh sb="5" eb="6">
      <t>イ</t>
    </rPh>
    <phoneticPr fontId="3"/>
  </si>
  <si>
    <t>予選Ａ4位</t>
    <rPh sb="0" eb="2">
      <t>ヨセン</t>
    </rPh>
    <rPh sb="4" eb="5">
      <t>イ</t>
    </rPh>
    <phoneticPr fontId="3"/>
  </si>
  <si>
    <t>審判数</t>
    <rPh sb="0" eb="2">
      <t>シンパン</t>
    </rPh>
    <rPh sb="2" eb="3">
      <t>スウ</t>
    </rPh>
    <phoneticPr fontId="3"/>
  </si>
  <si>
    <t>３位</t>
    <rPh sb="1" eb="2">
      <t>イ</t>
    </rPh>
    <phoneticPr fontId="3"/>
  </si>
  <si>
    <t>２位</t>
    <rPh sb="1" eb="2">
      <t>イ</t>
    </rPh>
    <phoneticPr fontId="3"/>
  </si>
  <si>
    <t>決勝</t>
    <rPh sb="0" eb="2">
      <t>ケッショウ</t>
    </rPh>
    <phoneticPr fontId="3"/>
  </si>
  <si>
    <t>日　程</t>
    <rPh sb="0" eb="1">
      <t>ヒ</t>
    </rPh>
    <rPh sb="2" eb="3">
      <t>ホド</t>
    </rPh>
    <phoneticPr fontId="3"/>
  </si>
  <si>
    <t>場　所</t>
    <rPh sb="0" eb="1">
      <t>バ</t>
    </rPh>
    <rPh sb="2" eb="3">
      <t>ショ</t>
    </rPh>
    <phoneticPr fontId="3"/>
  </si>
  <si>
    <t>旭FCジュニア</t>
    <rPh sb="0" eb="1">
      <t>アサヒ</t>
    </rPh>
    <phoneticPr fontId="3"/>
  </si>
  <si>
    <t>.</t>
    <phoneticPr fontId="3"/>
  </si>
  <si>
    <t>初日の結果</t>
    <rPh sb="0" eb="2">
      <t>ショニチ</t>
    </rPh>
    <rPh sb="3" eb="5">
      <t>ケッカ</t>
    </rPh>
    <phoneticPr fontId="3"/>
  </si>
  <si>
    <t>チーム名入力</t>
    <rPh sb="3" eb="4">
      <t>メイ</t>
    </rPh>
    <rPh sb="4" eb="6">
      <t>ニュウリョク</t>
    </rPh>
    <phoneticPr fontId="3"/>
  </si>
  <si>
    <t>↓</t>
    <phoneticPr fontId="3"/>
  </si>
  <si>
    <t>予選リーグ、決勝リーグの実施は、下記の通りとする。</t>
    <rPh sb="0" eb="2">
      <t>ヨセン</t>
    </rPh>
    <rPh sb="6" eb="8">
      <t>ケッショウ</t>
    </rPh>
    <rPh sb="12" eb="14">
      <t>ジッシ</t>
    </rPh>
    <rPh sb="16" eb="18">
      <t>カキ</t>
    </rPh>
    <rPh sb="19" eb="20">
      <t>トオ</t>
    </rPh>
    <phoneticPr fontId="3"/>
  </si>
  <si>
    <t>◇予選リーグの順位により決勝リーグ、２位リーグ、３位リーグと各４チーム×3リーグに分ける。</t>
    <rPh sb="1" eb="3">
      <t>ヨセン</t>
    </rPh>
    <rPh sb="7" eb="9">
      <t>ジュンイ</t>
    </rPh>
    <rPh sb="12" eb="14">
      <t>ケッショウ</t>
    </rPh>
    <rPh sb="19" eb="20">
      <t>イ</t>
    </rPh>
    <rPh sb="25" eb="26">
      <t>グライ</t>
    </rPh>
    <rPh sb="30" eb="31">
      <t>カク</t>
    </rPh>
    <rPh sb="41" eb="42">
      <t>ワ</t>
    </rPh>
    <phoneticPr fontId="3"/>
  </si>
  <si>
    <t>◇各チームリーグ戦を行いグループ毎の順位をつける。</t>
    <rPh sb="1" eb="2">
      <t>カク</t>
    </rPh>
    <rPh sb="8" eb="9">
      <t>セン</t>
    </rPh>
    <rPh sb="10" eb="11">
      <t>オコナ</t>
    </rPh>
    <rPh sb="16" eb="17">
      <t>ゴト</t>
    </rPh>
    <rPh sb="18" eb="20">
      <t>ジュンイ</t>
    </rPh>
    <phoneticPr fontId="3"/>
  </si>
  <si>
    <t>明石</t>
    <rPh sb="0" eb="2">
      <t>アカシ</t>
    </rPh>
    <phoneticPr fontId="3"/>
  </si>
  <si>
    <t>旭FCジュニア　監督</t>
    <rPh sb="0" eb="1">
      <t>アサヒ</t>
    </rPh>
    <rPh sb="8" eb="10">
      <t>カントク</t>
    </rPh>
    <phoneticPr fontId="3"/>
  </si>
  <si>
    <t>主審は大人でお願いします。</t>
    <rPh sb="0" eb="1">
      <t>シュ</t>
    </rPh>
    <rPh sb="1" eb="2">
      <t>シン</t>
    </rPh>
    <rPh sb="7" eb="8">
      <t>ネガ</t>
    </rPh>
    <phoneticPr fontId="3"/>
  </si>
  <si>
    <t>相互</t>
    <rPh sb="0" eb="2">
      <t>ソウゴ</t>
    </rPh>
    <phoneticPr fontId="3"/>
  </si>
  <si>
    <t>◇決勝リーグ上位３チーム。各リーグ1位にトロフィー、各チーム１名MVPを用意</t>
    <rPh sb="1" eb="3">
      <t>ケッショウ</t>
    </rPh>
    <rPh sb="6" eb="8">
      <t>ジョウイ</t>
    </rPh>
    <rPh sb="13" eb="14">
      <t>カク</t>
    </rPh>
    <rPh sb="18" eb="19">
      <t>イ</t>
    </rPh>
    <rPh sb="26" eb="27">
      <t>カク</t>
    </rPh>
    <rPh sb="31" eb="32">
      <t>メイ</t>
    </rPh>
    <rPh sb="36" eb="38">
      <t>ヨウイ</t>
    </rPh>
    <phoneticPr fontId="3"/>
  </si>
  <si>
    <t>審判　右側　前半　　　後半　左側</t>
    <rPh sb="0" eb="2">
      <t>シンパン</t>
    </rPh>
    <rPh sb="3" eb="5">
      <t>ミギガワ</t>
    </rPh>
    <rPh sb="6" eb="8">
      <t>ゼンハン</t>
    </rPh>
    <rPh sb="11" eb="13">
      <t>コウハン</t>
    </rPh>
    <rPh sb="14" eb="16">
      <t>ヒダリガワ</t>
    </rPh>
    <phoneticPr fontId="3"/>
  </si>
  <si>
    <t>審判　右側　前半　　　左側　後半</t>
    <rPh sb="0" eb="2">
      <t>シンパン</t>
    </rPh>
    <rPh sb="3" eb="5">
      <t>ミギガワ</t>
    </rPh>
    <rPh sb="6" eb="8">
      <t>ゼンハン</t>
    </rPh>
    <rPh sb="11" eb="13">
      <t>ヒダリガワ</t>
    </rPh>
    <rPh sb="14" eb="16">
      <t>コウハン</t>
    </rPh>
    <phoneticPr fontId="3"/>
  </si>
  <si>
    <t>神戸</t>
    <rPh sb="0" eb="2">
      <t>コウベ</t>
    </rPh>
    <phoneticPr fontId="3"/>
  </si>
  <si>
    <t>15-5-15</t>
    <phoneticPr fontId="3"/>
  </si>
  <si>
    <t>長尾WFC</t>
    <rPh sb="0" eb="2">
      <t>ナガオ</t>
    </rPh>
    <phoneticPr fontId="3"/>
  </si>
  <si>
    <t>北摂</t>
    <rPh sb="0" eb="2">
      <t>ホクセツ</t>
    </rPh>
    <phoneticPr fontId="3"/>
  </si>
  <si>
    <t>駐車場側　　　　　Aコート</t>
    <rPh sb="0" eb="3">
      <t>チュウシャジョウ</t>
    </rPh>
    <rPh sb="3" eb="4">
      <t>ガワ</t>
    </rPh>
    <phoneticPr fontId="3"/>
  </si>
  <si>
    <t>奥側　　　　Bコート</t>
    <rPh sb="0" eb="1">
      <t>オク</t>
    </rPh>
    <rPh sb="1" eb="2">
      <t>ガワ</t>
    </rPh>
    <rPh sb="2" eb="3">
      <t>シガワ</t>
    </rPh>
    <phoneticPr fontId="3"/>
  </si>
  <si>
    <t>◇試合時間は15分ー5分ー15分</t>
    <rPh sb="1" eb="3">
      <t>シアイ</t>
    </rPh>
    <rPh sb="3" eb="5">
      <t>ジカン</t>
    </rPh>
    <rPh sb="8" eb="9">
      <t>フン</t>
    </rPh>
    <rPh sb="11" eb="12">
      <t>フン</t>
    </rPh>
    <rPh sb="15" eb="16">
      <t>フン</t>
    </rPh>
    <phoneticPr fontId="3"/>
  </si>
  <si>
    <t>ひまわりリーグU-10</t>
    <phoneticPr fontId="3"/>
  </si>
  <si>
    <t>下東条コミセンG</t>
    <rPh sb="0" eb="3">
      <t>シモトウジョウ</t>
    </rPh>
    <phoneticPr fontId="3"/>
  </si>
  <si>
    <t>U-10</t>
    <phoneticPr fontId="3"/>
  </si>
  <si>
    <t>王子FC</t>
    <rPh sb="0" eb="2">
      <t>オオジ</t>
    </rPh>
    <phoneticPr fontId="3"/>
  </si>
  <si>
    <t>木津SC</t>
    <rPh sb="0" eb="2">
      <t>キズ</t>
    </rPh>
    <phoneticPr fontId="3"/>
  </si>
  <si>
    <t>明石FC</t>
    <rPh sb="0" eb="2">
      <t>アカシ</t>
    </rPh>
    <phoneticPr fontId="3"/>
  </si>
  <si>
    <t>西脇FC</t>
    <rPh sb="0" eb="2">
      <t>ニシワキ</t>
    </rPh>
    <phoneticPr fontId="3"/>
  </si>
  <si>
    <t>社FCジュニア</t>
    <rPh sb="0" eb="1">
      <t>ヤシロ</t>
    </rPh>
    <phoneticPr fontId="3"/>
  </si>
  <si>
    <t>マリノFC</t>
    <phoneticPr fontId="3"/>
  </si>
  <si>
    <t>平岡北SC</t>
    <rPh sb="0" eb="3">
      <t>ヒラオカキタ</t>
    </rPh>
    <phoneticPr fontId="3"/>
  </si>
  <si>
    <t>篠山FC</t>
    <rPh sb="0" eb="2">
      <t>ササヤマ</t>
    </rPh>
    <phoneticPr fontId="3"/>
  </si>
  <si>
    <t>フロールFC</t>
    <phoneticPr fontId="3"/>
  </si>
  <si>
    <t>播磨SC</t>
    <rPh sb="0" eb="2">
      <t>ハリマ</t>
    </rPh>
    <phoneticPr fontId="3"/>
  </si>
  <si>
    <t>東播</t>
    <rPh sb="0" eb="2">
      <t>トウバン</t>
    </rPh>
    <phoneticPr fontId="3"/>
  </si>
  <si>
    <t>丹有</t>
    <rPh sb="0" eb="1">
      <t>タン</t>
    </rPh>
    <rPh sb="1" eb="2">
      <t>ユウ</t>
    </rPh>
    <phoneticPr fontId="3"/>
  </si>
  <si>
    <t>大会登録費　￥７,000円(当日、徴収します)</t>
    <rPh sb="0" eb="2">
      <t>タイカイ</t>
    </rPh>
    <rPh sb="2" eb="4">
      <t>トウロク</t>
    </rPh>
    <rPh sb="4" eb="5">
      <t>ヒ</t>
    </rPh>
    <rPh sb="12" eb="13">
      <t>エン</t>
    </rPh>
    <rPh sb="14" eb="16">
      <t>トウジツ</t>
    </rPh>
    <rPh sb="17" eb="19">
      <t>チョウシュウ</t>
    </rPh>
    <phoneticPr fontId="3"/>
  </si>
  <si>
    <t>東播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</si>
</sst>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6" formatCode="&quot;¥&quot;#,##0;[Red]&quot;¥&quot;\-#,##0"/>
    <numFmt numFmtId="176" formatCode="\(aaa\)"/>
  </numFmts>
  <fonts count="33" x14ac:knownFonts="1"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sz val="14"/>
      <name val="ＭＳ Ｐゴシック"/>
      <family val="3"/>
      <charset val="128"/>
    </font>
    <font>
      <sz val="9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sz val="12"/>
      <name val="ＭＳ Ｐゴシック"/>
      <family val="3"/>
      <charset val="128"/>
    </font>
    <font>
      <sz val="18"/>
      <name val="ＭＳ Ｐゴシック"/>
      <family val="3"/>
      <charset val="128"/>
    </font>
    <font>
      <b/>
      <sz val="20"/>
      <name val="ＭＳ Ｐゴシック"/>
      <family val="3"/>
      <charset val="128"/>
    </font>
    <font>
      <b/>
      <sz val="18"/>
      <name val="ＭＳ Ｐゴシック"/>
      <family val="3"/>
      <charset val="128"/>
    </font>
    <font>
      <sz val="1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b/>
      <sz val="36"/>
      <name val="ＭＳ Ｐゴシック"/>
      <family val="3"/>
      <charset val="128"/>
    </font>
    <font>
      <b/>
      <sz val="26"/>
      <name val="HGP創英角ｺﾞｼｯｸUB"/>
      <family val="3"/>
      <charset val="128"/>
    </font>
    <font>
      <sz val="11"/>
      <color indexed="8"/>
      <name val="ＭＳ Ｐ明朝"/>
      <family val="1"/>
      <charset val="128"/>
    </font>
    <font>
      <sz val="11"/>
      <name val="ＭＳ Ｐ明朝"/>
      <family val="1"/>
      <charset val="128"/>
    </font>
    <font>
      <sz val="6"/>
      <name val="ＭＳ 明朝"/>
      <family val="1"/>
      <charset val="128"/>
    </font>
    <font>
      <sz val="9"/>
      <name val="ＭＳ ゴシック"/>
      <family val="3"/>
      <charset val="128"/>
    </font>
    <font>
      <u/>
      <sz val="14"/>
      <color indexed="12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b/>
      <sz val="18"/>
      <name val="ＭＳ 明朝"/>
      <family val="1"/>
      <charset val="128"/>
    </font>
    <font>
      <b/>
      <sz val="10.5"/>
      <name val="ＭＳ 明朝"/>
      <family val="1"/>
      <charset val="128"/>
    </font>
    <font>
      <b/>
      <sz val="11"/>
      <color indexed="11"/>
      <name val="ＭＳ Ｐゴシック"/>
      <family val="3"/>
      <charset val="128"/>
    </font>
    <font>
      <b/>
      <sz val="11"/>
      <color indexed="60"/>
      <name val="ＭＳ Ｐゴシック"/>
      <family val="3"/>
      <charset val="128"/>
    </font>
    <font>
      <sz val="20"/>
      <name val="ＭＳ Ｐゴシック"/>
      <family val="3"/>
      <charset val="128"/>
    </font>
    <font>
      <sz val="24"/>
      <name val="ＭＳ Ｐゴシック"/>
      <family val="3"/>
      <charset val="128"/>
    </font>
    <font>
      <sz val="10"/>
      <name val="Arial"/>
      <family val="2"/>
    </font>
  </fonts>
  <fills count="11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22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top"/>
      <protection locked="0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13" fillId="0" borderId="0">
      <alignment vertical="center"/>
    </xf>
    <xf numFmtId="0" fontId="2" fillId="0" borderId="0"/>
    <xf numFmtId="0" fontId="1" fillId="0" borderId="0">
      <alignment vertical="center"/>
    </xf>
    <xf numFmtId="0" fontId="1" fillId="0" borderId="0">
      <alignment vertical="center"/>
    </xf>
    <xf numFmtId="0" fontId="2" fillId="0" borderId="0"/>
    <xf numFmtId="0" fontId="2" fillId="0" borderId="0"/>
    <xf numFmtId="0" fontId="2" fillId="0" borderId="0">
      <alignment vertical="center"/>
    </xf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2" fillId="0" borderId="0"/>
  </cellStyleXfs>
  <cellXfs count="155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56" fontId="0" fillId="0" borderId="0" xfId="0" applyNumberFormat="1">
      <alignment vertical="center"/>
    </xf>
    <xf numFmtId="56" fontId="0" fillId="0" borderId="0" xfId="0" applyNumberFormat="1" applyAlignment="1">
      <alignment horizontal="center" vertical="center"/>
    </xf>
    <xf numFmtId="0" fontId="0" fillId="0" borderId="0" xfId="0" applyAlignment="1">
      <alignment horizontal="left" vertical="center"/>
    </xf>
    <xf numFmtId="0" fontId="11" fillId="0" borderId="0" xfId="21" applyFont="1" applyAlignment="1">
      <alignment horizontal="centerContinuous" vertical="center"/>
    </xf>
    <xf numFmtId="0" fontId="2" fillId="0" borderId="0" xfId="21"/>
    <xf numFmtId="0" fontId="2" fillId="0" borderId="0" xfId="21" applyAlignment="1">
      <alignment horizontal="center" vertical="center"/>
    </xf>
    <xf numFmtId="0" fontId="0" fillId="0" borderId="0" xfId="0" applyAlignment="1">
      <alignment vertical="center" shrinkToFit="1"/>
    </xf>
    <xf numFmtId="0" fontId="0" fillId="0" borderId="0" xfId="0" applyAlignment="1">
      <alignment horizontal="center" vertical="center" shrinkToFit="1"/>
    </xf>
    <xf numFmtId="0" fontId="2" fillId="0" borderId="0" xfId="6" applyAlignment="1">
      <alignment vertical="center"/>
    </xf>
    <xf numFmtId="0" fontId="0" fillId="0" borderId="1" xfId="0" applyBorder="1">
      <alignment vertical="center"/>
    </xf>
    <xf numFmtId="0" fontId="0" fillId="0" borderId="0" xfId="6" applyFont="1" applyAlignment="1">
      <alignment vertical="center"/>
    </xf>
    <xf numFmtId="0" fontId="16" fillId="0" borderId="0" xfId="0" applyFont="1">
      <alignment vertical="center"/>
    </xf>
    <xf numFmtId="0" fontId="17" fillId="0" borderId="0" xfId="0" applyFont="1">
      <alignment vertical="center"/>
    </xf>
    <xf numFmtId="56" fontId="17" fillId="0" borderId="0" xfId="0" applyNumberFormat="1" applyFont="1" applyAlignment="1">
      <alignment horizontal="center" vertical="center"/>
    </xf>
    <xf numFmtId="0" fontId="3" fillId="0" borderId="1" xfId="21" applyFont="1" applyBorder="1" applyAlignment="1">
      <alignment horizontal="center" vertical="center" shrinkToFit="1"/>
    </xf>
    <xf numFmtId="0" fontId="6" fillId="0" borderId="1" xfId="2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/>
    </xf>
    <xf numFmtId="0" fontId="8" fillId="0" borderId="3" xfId="21" applyFont="1" applyBorder="1" applyAlignment="1">
      <alignment horizontal="center" vertical="center" shrinkToFit="1"/>
    </xf>
    <xf numFmtId="0" fontId="8" fillId="0" borderId="1" xfId="21" applyFont="1" applyBorder="1" applyAlignment="1">
      <alignment horizontal="center" vertical="center" shrinkToFit="1"/>
    </xf>
    <xf numFmtId="0" fontId="16" fillId="0" borderId="1" xfId="0" applyFont="1" applyBorder="1" applyAlignment="1">
      <alignment horizontal="center" vertical="center"/>
    </xf>
    <xf numFmtId="0" fontId="11" fillId="0" borderId="0" xfId="21" applyFont="1" applyAlignment="1">
      <alignment horizontal="center" vertical="center"/>
    </xf>
    <xf numFmtId="0" fontId="15" fillId="0" borderId="0" xfId="21" applyFont="1" applyAlignment="1">
      <alignment horizontal="center" vertical="center"/>
    </xf>
    <xf numFmtId="14" fontId="8" fillId="0" borderId="0" xfId="21" applyNumberFormat="1" applyFont="1" applyAlignment="1">
      <alignment horizontal="left" vertical="center"/>
    </xf>
    <xf numFmtId="0" fontId="5" fillId="0" borderId="0" xfId="0" applyFont="1">
      <alignment vertical="center"/>
    </xf>
    <xf numFmtId="0" fontId="8" fillId="0" borderId="1" xfId="0" applyFont="1" applyBorder="1" applyAlignment="1">
      <alignment horizontal="center" vertical="center" shrinkToFit="1"/>
    </xf>
    <xf numFmtId="0" fontId="5" fillId="0" borderId="4" xfId="0" applyFont="1" applyBorder="1" applyAlignment="1">
      <alignment horizontal="center" vertical="center" shrinkToFit="1"/>
    </xf>
    <xf numFmtId="0" fontId="4" fillId="0" borderId="1" xfId="0" applyFont="1" applyBorder="1" applyAlignment="1">
      <alignment horizontal="center" vertical="center" shrinkToFit="1"/>
    </xf>
    <xf numFmtId="0" fontId="5" fillId="0" borderId="5" xfId="0" applyFont="1" applyBorder="1" applyAlignment="1">
      <alignment horizontal="center" vertical="center" shrinkToFit="1"/>
    </xf>
    <xf numFmtId="49" fontId="5" fillId="0" borderId="3" xfId="0" applyNumberFormat="1" applyFont="1" applyBorder="1" applyAlignment="1">
      <alignment horizontal="center" vertical="center" shrinkToFit="1"/>
    </xf>
    <xf numFmtId="0" fontId="12" fillId="0" borderId="1" xfId="0" applyFont="1" applyBorder="1" applyAlignment="1">
      <alignment horizontal="center" vertical="center"/>
    </xf>
    <xf numFmtId="20" fontId="12" fillId="0" borderId="1" xfId="0" applyNumberFormat="1" applyFont="1" applyBorder="1" applyAlignment="1">
      <alignment horizontal="center" vertical="center"/>
    </xf>
    <xf numFmtId="0" fontId="14" fillId="0" borderId="1" xfId="21" applyFont="1" applyBorder="1" applyAlignment="1">
      <alignment horizontal="center" vertical="center" shrinkToFit="1"/>
    </xf>
    <xf numFmtId="0" fontId="5" fillId="0" borderId="1" xfId="0" applyFont="1" applyBorder="1" applyAlignment="1">
      <alignment horizontal="center" vertical="center" shrinkToFit="1"/>
    </xf>
    <xf numFmtId="0" fontId="0" fillId="2" borderId="0" xfId="0" applyFill="1">
      <alignment vertical="center"/>
    </xf>
    <xf numFmtId="0" fontId="12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 shrinkToFit="1"/>
    </xf>
    <xf numFmtId="0" fontId="8" fillId="0" borderId="0" xfId="0" applyFont="1" applyAlignment="1">
      <alignment horizontal="center" vertical="center" shrinkToFit="1"/>
    </xf>
    <xf numFmtId="0" fontId="5" fillId="0" borderId="0" xfId="0" applyFont="1" applyAlignment="1">
      <alignment horizontal="center" vertical="center" shrinkToFit="1"/>
    </xf>
    <xf numFmtId="49" fontId="5" fillId="0" borderId="0" xfId="0" applyNumberFormat="1" applyFont="1" applyAlignment="1">
      <alignment horizontal="center" vertical="center" shrinkToFit="1"/>
    </xf>
    <xf numFmtId="20" fontId="12" fillId="0" borderId="0" xfId="0" applyNumberFormat="1" applyFont="1" applyAlignment="1">
      <alignment horizontal="left" vertical="center"/>
    </xf>
    <xf numFmtId="0" fontId="0" fillId="3" borderId="0" xfId="0" applyFill="1">
      <alignment vertical="center"/>
    </xf>
    <xf numFmtId="0" fontId="0" fillId="4" borderId="0" xfId="0" applyFill="1">
      <alignment vertical="center"/>
    </xf>
    <xf numFmtId="0" fontId="0" fillId="5" borderId="0" xfId="0" applyFill="1">
      <alignment vertical="center"/>
    </xf>
    <xf numFmtId="0" fontId="0" fillId="6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2" fillId="0" borderId="1" xfId="21" applyBorder="1" applyAlignment="1">
      <alignment horizontal="center" vertical="center" shrinkToFit="1"/>
    </xf>
    <xf numFmtId="0" fontId="16" fillId="0" borderId="3" xfId="21" applyFont="1" applyBorder="1" applyAlignment="1">
      <alignment horizontal="center" vertical="center" shrinkToFit="1"/>
    </xf>
    <xf numFmtId="0" fontId="5" fillId="0" borderId="3" xfId="0" applyFont="1" applyBorder="1" applyAlignment="1">
      <alignment horizontal="center" vertical="center"/>
    </xf>
    <xf numFmtId="0" fontId="8" fillId="0" borderId="1" xfId="21" applyFont="1" applyBorder="1" applyAlignment="1">
      <alignment horizontal="centerContinuous" vertical="center" shrinkToFit="1"/>
    </xf>
    <xf numFmtId="0" fontId="12" fillId="0" borderId="4" xfId="0" applyFont="1" applyBorder="1" applyAlignment="1">
      <alignment horizontal="center" vertical="center" shrinkToFit="1"/>
    </xf>
    <xf numFmtId="0" fontId="12" fillId="0" borderId="3" xfId="0" applyFont="1" applyBorder="1" applyAlignment="1">
      <alignment horizontal="center" vertical="center" shrinkToFit="1"/>
    </xf>
    <xf numFmtId="0" fontId="12" fillId="0" borderId="5" xfId="0" applyFont="1" applyBorder="1" applyAlignment="1">
      <alignment horizontal="center" vertical="center" shrinkToFit="1"/>
    </xf>
    <xf numFmtId="0" fontId="16" fillId="0" borderId="2" xfId="21" applyFont="1" applyBorder="1"/>
    <xf numFmtId="0" fontId="2" fillId="0" borderId="2" xfId="21" applyBorder="1"/>
    <xf numFmtId="0" fontId="6" fillId="0" borderId="1" xfId="21" applyFont="1" applyBorder="1" applyAlignment="1">
      <alignment horizontal="left" vertical="top" shrinkToFit="1"/>
    </xf>
    <xf numFmtId="0" fontId="16" fillId="0" borderId="1" xfId="0" applyFont="1" applyBorder="1" applyAlignment="1">
      <alignment horizontal="left" vertical="top" shrinkToFit="1"/>
    </xf>
    <xf numFmtId="0" fontId="0" fillId="0" borderId="0" xfId="0" applyAlignment="1">
      <alignment horizontal="right" vertical="center"/>
    </xf>
    <xf numFmtId="0" fontId="18" fillId="0" borderId="0" xfId="21" applyFont="1" applyAlignment="1">
      <alignment horizontal="center" vertical="center"/>
    </xf>
    <xf numFmtId="0" fontId="10" fillId="0" borderId="0" xfId="21" applyFont="1" applyAlignment="1">
      <alignment horizontal="left" vertical="center"/>
    </xf>
    <xf numFmtId="0" fontId="10" fillId="0" borderId="0" xfId="21" applyFont="1" applyAlignment="1">
      <alignment horizontal="center" vertical="center"/>
    </xf>
    <xf numFmtId="0" fontId="1" fillId="0" borderId="0" xfId="10">
      <alignment vertical="center"/>
    </xf>
    <xf numFmtId="0" fontId="20" fillId="0" borderId="0" xfId="10" applyFont="1">
      <alignment vertical="center"/>
    </xf>
    <xf numFmtId="0" fontId="20" fillId="0" borderId="0" xfId="10" applyFont="1" applyAlignment="1">
      <alignment horizontal="left" vertical="center"/>
    </xf>
    <xf numFmtId="49" fontId="21" fillId="0" borderId="0" xfId="10" applyNumberFormat="1" applyFont="1" applyAlignment="1">
      <alignment horizontal="center" vertical="center"/>
    </xf>
    <xf numFmtId="0" fontId="21" fillId="0" borderId="0" xfId="10" applyFont="1" applyAlignment="1">
      <alignment horizontal="left" vertical="center"/>
    </xf>
    <xf numFmtId="0" fontId="23" fillId="0" borderId="0" xfId="0" applyFont="1">
      <alignment vertical="center"/>
    </xf>
    <xf numFmtId="0" fontId="21" fillId="0" borderId="0" xfId="10" applyFont="1">
      <alignment vertical="center"/>
    </xf>
    <xf numFmtId="0" fontId="23" fillId="0" borderId="0" xfId="0" applyFont="1" applyAlignment="1">
      <alignment horizontal="left" vertical="center"/>
    </xf>
    <xf numFmtId="0" fontId="24" fillId="0" borderId="0" xfId="1" applyFont="1" applyAlignment="1" applyProtection="1">
      <alignment vertical="center"/>
    </xf>
    <xf numFmtId="0" fontId="5" fillId="0" borderId="0" xfId="11" applyFont="1" applyAlignment="1">
      <alignment vertical="center"/>
    </xf>
    <xf numFmtId="0" fontId="5" fillId="0" borderId="0" xfId="11" applyFont="1"/>
    <xf numFmtId="0" fontId="21" fillId="0" borderId="0" xfId="11" applyFont="1" applyAlignment="1">
      <alignment horizontal="left" indent="1"/>
    </xf>
    <xf numFmtId="0" fontId="21" fillId="0" borderId="0" xfId="11" applyFont="1" applyAlignment="1">
      <alignment horizontal="left" indent="2"/>
    </xf>
    <xf numFmtId="0" fontId="21" fillId="0" borderId="0" xfId="11" applyFont="1" applyAlignment="1">
      <alignment horizontal="left" indent="3"/>
    </xf>
    <xf numFmtId="0" fontId="21" fillId="0" borderId="0" xfId="10" applyFont="1" applyAlignment="1">
      <alignment horizontal="distributed" vertical="center"/>
    </xf>
    <xf numFmtId="0" fontId="21" fillId="0" borderId="0" xfId="11" applyFont="1"/>
    <xf numFmtId="56" fontId="1" fillId="0" borderId="0" xfId="10" applyNumberFormat="1">
      <alignment vertical="center"/>
    </xf>
    <xf numFmtId="0" fontId="20" fillId="7" borderId="0" xfId="10" applyFont="1" applyFill="1" applyAlignment="1">
      <alignment horizontal="right" vertical="center"/>
    </xf>
    <xf numFmtId="0" fontId="16" fillId="0" borderId="0" xfId="4" applyFont="1" applyAlignment="1">
      <alignment vertical="center" shrinkToFit="1"/>
    </xf>
    <xf numFmtId="0" fontId="2" fillId="0" borderId="0" xfId="4" applyAlignment="1">
      <alignment horizontal="center" vertical="center" shrinkToFit="1"/>
    </xf>
    <xf numFmtId="0" fontId="21" fillId="0" borderId="0" xfId="4" applyFont="1" applyAlignment="1">
      <alignment horizontal="left" vertical="center" indent="1" shrinkToFit="1"/>
    </xf>
    <xf numFmtId="0" fontId="25" fillId="0" borderId="0" xfId="10" applyFont="1">
      <alignment vertical="center"/>
    </xf>
    <xf numFmtId="0" fontId="1" fillId="0" borderId="6" xfId="10" applyBorder="1">
      <alignment vertical="center"/>
    </xf>
    <xf numFmtId="0" fontId="1" fillId="0" borderId="7" xfId="10" applyBorder="1">
      <alignment vertical="center"/>
    </xf>
    <xf numFmtId="0" fontId="1" fillId="0" borderId="8" xfId="10" applyBorder="1">
      <alignment vertical="center"/>
    </xf>
    <xf numFmtId="0" fontId="1" fillId="0" borderId="9" xfId="10" applyBorder="1">
      <alignment vertical="center"/>
    </xf>
    <xf numFmtId="0" fontId="1" fillId="0" borderId="10" xfId="10" applyBorder="1">
      <alignment vertical="center"/>
    </xf>
    <xf numFmtId="0" fontId="1" fillId="0" borderId="11" xfId="10" applyBorder="1">
      <alignment vertical="center"/>
    </xf>
    <xf numFmtId="0" fontId="1" fillId="0" borderId="12" xfId="10" applyBorder="1">
      <alignment vertical="center"/>
    </xf>
    <xf numFmtId="0" fontId="1" fillId="0" borderId="13" xfId="10" applyBorder="1">
      <alignment vertical="center"/>
    </xf>
    <xf numFmtId="14" fontId="0" fillId="0" borderId="0" xfId="0" applyNumberFormat="1" applyAlignment="1">
      <alignment horizontal="left" vertical="center"/>
    </xf>
    <xf numFmtId="49" fontId="0" fillId="0" borderId="0" xfId="0" applyNumberFormat="1">
      <alignment vertical="center"/>
    </xf>
    <xf numFmtId="0" fontId="2" fillId="0" borderId="0" xfId="6"/>
    <xf numFmtId="0" fontId="27" fillId="0" borderId="0" xfId="6" applyFont="1" applyAlignment="1">
      <alignment vertical="center" wrapText="1"/>
    </xf>
    <xf numFmtId="0" fontId="28" fillId="0" borderId="0" xfId="6" applyFont="1"/>
    <xf numFmtId="0" fontId="29" fillId="0" borderId="0" xfId="6" applyFont="1"/>
    <xf numFmtId="14" fontId="0" fillId="0" borderId="0" xfId="0" applyNumberFormat="1">
      <alignment vertical="center"/>
    </xf>
    <xf numFmtId="0" fontId="8" fillId="0" borderId="14" xfId="21" applyFont="1" applyBorder="1" applyAlignment="1">
      <alignment horizontal="center" vertical="center" shrinkToFit="1"/>
    </xf>
    <xf numFmtId="0" fontId="16" fillId="0" borderId="14" xfId="21" applyFont="1" applyBorder="1" applyAlignment="1">
      <alignment horizontal="center" vertical="center" shrinkToFit="1"/>
    </xf>
    <xf numFmtId="0" fontId="12" fillId="0" borderId="14" xfId="0" applyFont="1" applyBorder="1" applyAlignment="1">
      <alignment horizontal="center" vertical="center" shrinkToFit="1"/>
    </xf>
    <xf numFmtId="0" fontId="5" fillId="0" borderId="14" xfId="0" applyFont="1" applyBorder="1" applyAlignment="1">
      <alignment horizontal="center" vertical="center"/>
    </xf>
    <xf numFmtId="176" fontId="14" fillId="0" borderId="0" xfId="21" applyNumberFormat="1" applyFont="1" applyAlignment="1">
      <alignment horizontal="center" vertical="center"/>
    </xf>
    <xf numFmtId="0" fontId="16" fillId="8" borderId="0" xfId="0" applyFont="1" applyFill="1">
      <alignment vertical="center"/>
    </xf>
    <xf numFmtId="0" fontId="0" fillId="8" borderId="0" xfId="0" applyFill="1">
      <alignment vertical="center"/>
    </xf>
    <xf numFmtId="0" fontId="0" fillId="8" borderId="0" xfId="0" applyFill="1" applyAlignment="1">
      <alignment horizontal="left" vertical="center"/>
    </xf>
    <xf numFmtId="0" fontId="16" fillId="3" borderId="0" xfId="0" applyFont="1" applyFill="1">
      <alignment vertical="center"/>
    </xf>
    <xf numFmtId="0" fontId="0" fillId="3" borderId="0" xfId="0" applyFill="1" applyAlignment="1">
      <alignment horizontal="left" vertical="center"/>
    </xf>
    <xf numFmtId="0" fontId="16" fillId="2" borderId="0" xfId="0" applyFont="1" applyFill="1">
      <alignment vertical="center"/>
    </xf>
    <xf numFmtId="0" fontId="0" fillId="2" borderId="0" xfId="0" applyFill="1" applyAlignment="1">
      <alignment horizontal="left" vertical="center"/>
    </xf>
    <xf numFmtId="0" fontId="0" fillId="9" borderId="0" xfId="0" applyFill="1">
      <alignment vertical="center"/>
    </xf>
    <xf numFmtId="0" fontId="0" fillId="9" borderId="0" xfId="0" applyFill="1" applyAlignment="1">
      <alignment horizontal="center" vertical="center"/>
    </xf>
    <xf numFmtId="0" fontId="26" fillId="0" borderId="0" xfId="6" applyFont="1" applyAlignment="1">
      <alignment horizontal="left" vertical="center" wrapText="1"/>
    </xf>
    <xf numFmtId="0" fontId="16" fillId="0" borderId="1" xfId="21" applyFont="1" applyBorder="1" applyAlignment="1">
      <alignment horizontal="center" vertical="center" shrinkToFit="1"/>
    </xf>
    <xf numFmtId="0" fontId="32" fillId="0" borderId="0" xfId="0" applyFont="1">
      <alignment vertical="center"/>
    </xf>
    <xf numFmtId="0" fontId="17" fillId="10" borderId="0" xfId="0" applyFont="1" applyFill="1">
      <alignment vertical="center"/>
    </xf>
    <xf numFmtId="0" fontId="12" fillId="0" borderId="0" xfId="0" applyFont="1">
      <alignment vertical="center"/>
    </xf>
    <xf numFmtId="0" fontId="26" fillId="0" borderId="0" xfId="6" applyFont="1" applyAlignment="1">
      <alignment horizontal="left" vertical="center" shrinkToFit="1"/>
    </xf>
    <xf numFmtId="176" fontId="30" fillId="0" borderId="0" xfId="6" applyNumberFormat="1" applyFont="1" applyAlignment="1">
      <alignment horizontal="center" vertical="center" shrinkToFit="1"/>
    </xf>
    <xf numFmtId="0" fontId="9" fillId="0" borderId="0" xfId="6" applyFont="1" applyAlignment="1">
      <alignment horizontal="center" vertical="center" wrapText="1"/>
    </xf>
    <xf numFmtId="58" fontId="30" fillId="0" borderId="0" xfId="6" applyNumberFormat="1" applyFont="1" applyAlignment="1">
      <alignment horizontal="center" vertical="center" shrinkToFit="1"/>
    </xf>
    <xf numFmtId="58" fontId="0" fillId="0" borderId="0" xfId="0" applyNumberFormat="1" applyAlignment="1">
      <alignment vertical="center" shrinkToFit="1"/>
    </xf>
    <xf numFmtId="0" fontId="16" fillId="0" borderId="0" xfId="4" applyFont="1" applyAlignment="1">
      <alignment vertical="center" shrinkToFit="1"/>
    </xf>
    <xf numFmtId="0" fontId="0" fillId="0" borderId="0" xfId="0" applyAlignment="1">
      <alignment vertical="center" shrinkToFit="1"/>
    </xf>
    <xf numFmtId="0" fontId="20" fillId="0" borderId="0" xfId="10" applyFont="1" applyAlignment="1">
      <alignment horizontal="center" vertical="center"/>
    </xf>
    <xf numFmtId="49" fontId="21" fillId="0" borderId="0" xfId="10" applyNumberFormat="1" applyFont="1" applyAlignment="1">
      <alignment horizontal="center" vertical="center"/>
    </xf>
    <xf numFmtId="0" fontId="20" fillId="0" borderId="0" xfId="10" applyFont="1" applyAlignment="1">
      <alignment horizontal="left" vertical="center"/>
    </xf>
    <xf numFmtId="58" fontId="21" fillId="0" borderId="0" xfId="10" applyNumberFormat="1" applyFont="1" applyAlignment="1">
      <alignment horizontal="center" vertical="center"/>
    </xf>
    <xf numFmtId="0" fontId="21" fillId="0" borderId="0" xfId="10" applyFont="1" applyAlignment="1">
      <alignment horizontal="left" vertical="center"/>
    </xf>
    <xf numFmtId="6" fontId="21" fillId="0" borderId="0" xfId="10" applyNumberFormat="1" applyFont="1" applyAlignment="1">
      <alignment horizontal="left" vertical="center"/>
    </xf>
    <xf numFmtId="176" fontId="20" fillId="0" borderId="0" xfId="10" applyNumberFormat="1" applyFont="1" applyAlignment="1">
      <alignment horizontal="center" vertical="center"/>
    </xf>
    <xf numFmtId="176" fontId="21" fillId="0" borderId="0" xfId="10" applyNumberFormat="1" applyFont="1" applyAlignment="1">
      <alignment horizontal="center" vertical="center" shrinkToFit="1"/>
    </xf>
    <xf numFmtId="0" fontId="21" fillId="0" borderId="0" xfId="10" applyFont="1" applyAlignment="1">
      <alignment horizontal="left" vertical="center" wrapText="1"/>
    </xf>
    <xf numFmtId="0" fontId="19" fillId="0" borderId="0" xfId="8" applyFont="1" applyAlignment="1">
      <alignment horizontal="center" vertical="center" wrapText="1" shrinkToFit="1"/>
    </xf>
    <xf numFmtId="0" fontId="18" fillId="0" borderId="0" xfId="21" applyFont="1" applyAlignment="1">
      <alignment horizontal="center" vertical="center"/>
    </xf>
    <xf numFmtId="0" fontId="0" fillId="0" borderId="0" xfId="0">
      <alignment vertical="center"/>
    </xf>
    <xf numFmtId="49" fontId="11" fillId="0" borderId="0" xfId="21" applyNumberFormat="1" applyFont="1" applyAlignment="1">
      <alignment horizontal="center" vertical="center"/>
    </xf>
    <xf numFmtId="176" fontId="11" fillId="0" borderId="0" xfId="21" applyNumberFormat="1" applyFont="1" applyAlignment="1">
      <alignment horizontal="left" vertical="center"/>
    </xf>
    <xf numFmtId="31" fontId="10" fillId="0" borderId="0" xfId="0" applyNumberFormat="1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14" fillId="0" borderId="1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shrinkToFit="1"/>
    </xf>
    <xf numFmtId="0" fontId="31" fillId="0" borderId="0" xfId="0" applyFont="1">
      <alignment vertical="center"/>
    </xf>
    <xf numFmtId="14" fontId="10" fillId="0" borderId="0" xfId="21" applyNumberFormat="1" applyFont="1" applyAlignment="1">
      <alignment horizontal="right" vertical="center"/>
    </xf>
    <xf numFmtId="14" fontId="10" fillId="0" borderId="0" xfId="0" applyNumberFormat="1" applyFont="1" applyAlignment="1">
      <alignment horizontal="right" vertical="center"/>
    </xf>
    <xf numFmtId="0" fontId="8" fillId="0" borderId="4" xfId="21" applyFont="1" applyBorder="1" applyAlignment="1">
      <alignment horizontal="center" vertical="center" shrinkToFit="1"/>
    </xf>
    <xf numFmtId="0" fontId="8" fillId="0" borderId="3" xfId="21" applyFont="1" applyBorder="1" applyAlignment="1">
      <alignment horizontal="center" vertical="center" shrinkToFit="1"/>
    </xf>
    <xf numFmtId="0" fontId="8" fillId="0" borderId="5" xfId="21" applyFont="1" applyBorder="1" applyAlignment="1">
      <alignment horizontal="center" vertical="center" shrinkToFit="1"/>
    </xf>
    <xf numFmtId="14" fontId="11" fillId="0" borderId="0" xfId="21" applyNumberFormat="1" applyFont="1" applyAlignment="1">
      <alignment horizontal="right" vertical="center"/>
    </xf>
    <xf numFmtId="14" fontId="11" fillId="0" borderId="0" xfId="0" applyNumberFormat="1" applyFont="1" applyAlignment="1">
      <alignment horizontal="right" vertical="center"/>
    </xf>
  </cellXfs>
  <cellStyles count="22">
    <cellStyle name="ハイパーリンク" xfId="1" builtinId="8"/>
    <cellStyle name="標準" xfId="0" builtinId="0"/>
    <cellStyle name="標準 10" xfId="2" xr:uid="{00000000-0005-0000-0000-000002000000}"/>
    <cellStyle name="標準 11" xfId="3" xr:uid="{00000000-0005-0000-0000-000003000000}"/>
    <cellStyle name="標準 11_Xl0000004" xfId="4" xr:uid="{00000000-0005-0000-0000-000004000000}"/>
    <cellStyle name="標準 12" xfId="5" xr:uid="{00000000-0005-0000-0000-000005000000}"/>
    <cellStyle name="標準 2" xfId="6" xr:uid="{00000000-0005-0000-0000-000006000000}"/>
    <cellStyle name="標準 2 2" xfId="7" xr:uid="{00000000-0005-0000-0000-000007000000}"/>
    <cellStyle name="標準 2 2 2" xfId="8" xr:uid="{00000000-0005-0000-0000-000008000000}"/>
    <cellStyle name="標準 2 2_asahi cup 2015 Ｕ-１１・１２参加チーム" xfId="9" xr:uid="{00000000-0005-0000-0000-000009000000}"/>
    <cellStyle name="標準 2 2_Xl0000004" xfId="10" xr:uid="{00000000-0005-0000-0000-00000A000000}"/>
    <cellStyle name="標準 3" xfId="11" xr:uid="{00000000-0005-0000-0000-00000B000000}"/>
    <cellStyle name="標準 4" xfId="12" xr:uid="{00000000-0005-0000-0000-00000C000000}"/>
    <cellStyle name="標準 5" xfId="13" xr:uid="{00000000-0005-0000-0000-00000D000000}"/>
    <cellStyle name="標準 5 2" xfId="14" xr:uid="{00000000-0005-0000-0000-00000E000000}"/>
    <cellStyle name="標準 5 3" xfId="15" xr:uid="{00000000-0005-0000-0000-00000F000000}"/>
    <cellStyle name="標準 5 4" xfId="16" xr:uid="{00000000-0005-0000-0000-000010000000}"/>
    <cellStyle name="標準 6" xfId="17" xr:uid="{00000000-0005-0000-0000-000011000000}"/>
    <cellStyle name="標準 7" xfId="18" xr:uid="{00000000-0005-0000-0000-000012000000}"/>
    <cellStyle name="標準 8" xfId="19" xr:uid="{00000000-0005-0000-0000-000013000000}"/>
    <cellStyle name="標準 9" xfId="20" xr:uid="{00000000-0005-0000-0000-000014000000}"/>
    <cellStyle name="標準_Sheet1" xfId="21" xr:uid="{00000000-0005-0000-0000-00001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123825</xdr:colOff>
      <xdr:row>3</xdr:row>
      <xdr:rowOff>0</xdr:rowOff>
    </xdr:from>
    <xdr:to>
      <xdr:col>10</xdr:col>
      <xdr:colOff>476250</xdr:colOff>
      <xdr:row>11</xdr:row>
      <xdr:rowOff>66675</xdr:rowOff>
    </xdr:to>
    <xdr:sp macro="" textlink="">
      <xdr:nvSpPr>
        <xdr:cNvPr id="9261" name="AutoShape 2">
          <a:extLst>
            <a:ext uri="{FF2B5EF4-FFF2-40B4-BE49-F238E27FC236}">
              <a16:creationId xmlns:a16="http://schemas.microsoft.com/office/drawing/2014/main" id="{99ADA059-BBA2-4C3C-9AA6-A55DD79989CA}"/>
            </a:ext>
          </a:extLst>
        </xdr:cNvPr>
        <xdr:cNvSpPr>
          <a:spLocks noChangeAspect="1" noChangeArrowheads="1"/>
        </xdr:cNvSpPr>
      </xdr:nvSpPr>
      <xdr:spPr bwMode="auto">
        <a:xfrm>
          <a:off x="123825" y="514350"/>
          <a:ext cx="7210425" cy="1438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3</xdr:col>
      <xdr:colOff>95250</xdr:colOff>
      <xdr:row>17</xdr:row>
      <xdr:rowOff>57150</xdr:rowOff>
    </xdr:from>
    <xdr:to>
      <xdr:col>6</xdr:col>
      <xdr:colOff>638175</xdr:colOff>
      <xdr:row>31</xdr:row>
      <xdr:rowOff>85725</xdr:rowOff>
    </xdr:to>
    <xdr:pic>
      <xdr:nvPicPr>
        <xdr:cNvPr id="9262" name="Picture 6" descr="894d1c2bbcf7fb541fc224e57338e2a4-1">
          <a:extLst>
            <a:ext uri="{FF2B5EF4-FFF2-40B4-BE49-F238E27FC236}">
              <a16:creationId xmlns:a16="http://schemas.microsoft.com/office/drawing/2014/main" id="{96FCE6E2-751A-46EB-AEBB-5414527C5B1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52650" y="2971800"/>
          <a:ext cx="2600325" cy="2428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1</xdr:col>
      <xdr:colOff>85725</xdr:colOff>
      <xdr:row>30</xdr:row>
      <xdr:rowOff>114299</xdr:rowOff>
    </xdr:from>
    <xdr:to>
      <xdr:col>10</xdr:col>
      <xdr:colOff>76200</xdr:colOff>
      <xdr:row>37</xdr:row>
      <xdr:rowOff>161923</xdr:rowOff>
    </xdr:to>
    <xdr:sp macro="" textlink="">
      <xdr:nvSpPr>
        <xdr:cNvPr id="9220" name="WordArt 7">
          <a:extLst>
            <a:ext uri="{FF2B5EF4-FFF2-40B4-BE49-F238E27FC236}">
              <a16:creationId xmlns:a16="http://schemas.microsoft.com/office/drawing/2014/main" id="{5A6F6B09-A7F9-4DBE-BE85-D24E107D8587}"/>
            </a:ext>
          </a:extLst>
        </xdr:cNvPr>
        <xdr:cNvSpPr>
          <a:spLocks noChangeArrowheads="1" noChangeShapeType="1"/>
        </xdr:cNvSpPr>
      </xdr:nvSpPr>
      <xdr:spPr bwMode="auto">
        <a:xfrm flipV="1">
          <a:off x="771525" y="5257799"/>
          <a:ext cx="6162675" cy="1238249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64008" tIns="41148" rIns="64008" bIns="0" anchor="t" upright="1"/>
        <a:lstStyle/>
        <a:p>
          <a:pPr algn="ctr" rtl="0">
            <a:lnSpc>
              <a:spcPts val="41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このボールの向こうに</a:t>
          </a:r>
        </a:p>
        <a:p>
          <a:pPr algn="ctr" rtl="0">
            <a:lnSpc>
              <a:spcPts val="4100"/>
            </a:lnSpc>
            <a:defRPr sz="1000"/>
          </a:pPr>
          <a:r>
            <a:rPr lang="ja-JP" altLang="en-US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</a:t>
          </a:r>
          <a:r>
            <a:rPr lang="en-US" altLang="ja-JP" sz="3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DREAM</a:t>
          </a:r>
        </a:p>
      </xdr:txBody>
    </xdr:sp>
    <xdr:clientData/>
  </xdr:twoCellAnchor>
  <xdr:twoCellAnchor>
    <xdr:from>
      <xdr:col>0</xdr:col>
      <xdr:colOff>283845</xdr:colOff>
      <xdr:row>49</xdr:row>
      <xdr:rowOff>38100</xdr:rowOff>
    </xdr:from>
    <xdr:to>
      <xdr:col>10</xdr:col>
      <xdr:colOff>116209</xdr:colOff>
      <xdr:row>54</xdr:row>
      <xdr:rowOff>114300</xdr:rowOff>
    </xdr:to>
    <xdr:sp macro="" textlink="">
      <xdr:nvSpPr>
        <xdr:cNvPr id="8" name="WordArt 8">
          <a:extLst>
            <a:ext uri="{FF2B5EF4-FFF2-40B4-BE49-F238E27FC236}">
              <a16:creationId xmlns:a16="http://schemas.microsoft.com/office/drawing/2014/main" id="{E5CD625A-DDC1-4642-AB33-1E225B00193B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285750" y="8439150"/>
          <a:ext cx="6686550" cy="9334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/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主催：旭</a:t>
          </a:r>
          <a:r>
            <a:rPr lang="en-US" altLang="ja-JP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FC.</a:t>
          </a:r>
          <a:r>
            <a:rPr lang="ja-JP" altLang="en-US" sz="36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0" scaled="1"/>
              </a:gradFill>
              <a:effectLst>
                <a:outerShdw dist="35921" dir="2700000" sy="50000" kx="2115830" algn="bl" rotWithShape="0">
                  <a:srgbClr val="C0C0C0">
                    <a:alpha val="80000"/>
                  </a:srgbClr>
                </a:outerShdw>
              </a:effectLst>
              <a:latin typeface="ＭＳ Ｐゴシック"/>
              <a:ea typeface="ＭＳ Ｐゴシック"/>
            </a:rPr>
            <a:t>ジュニア</a:t>
          </a:r>
        </a:p>
      </xdr:txBody>
    </xdr:sp>
    <xdr:clientData/>
  </xdr:twoCellAnchor>
  <xdr:twoCellAnchor editAs="absolute">
    <xdr:from>
      <xdr:col>7</xdr:col>
      <xdr:colOff>476250</xdr:colOff>
      <xdr:row>15</xdr:row>
      <xdr:rowOff>161925</xdr:rowOff>
    </xdr:from>
    <xdr:to>
      <xdr:col>10</xdr:col>
      <xdr:colOff>247650</xdr:colOff>
      <xdr:row>20</xdr:row>
      <xdr:rowOff>76200</xdr:rowOff>
    </xdr:to>
    <xdr:sp macro="" textlink="">
      <xdr:nvSpPr>
        <xdr:cNvPr id="9231" name="WordArt 8">
          <a:extLst>
            <a:ext uri="{FF2B5EF4-FFF2-40B4-BE49-F238E27FC236}">
              <a16:creationId xmlns:a16="http://schemas.microsoft.com/office/drawing/2014/main" id="{523AB9B7-7DFE-4FD0-8CCB-7E1A5C15D594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5276850" y="2733675"/>
          <a:ext cx="1828800" cy="771525"/>
        </a:xfrm>
        <a:prstGeom prst="rect">
          <a:avLst/>
        </a:prstGeom>
      </xdr:spPr>
      <xdr:txBody>
        <a:bodyPr vertOverflow="clip" wrap="none" lIns="91440" tIns="45720" rIns="91440" bIns="45720" fromWordArt="1" anchor="t">
          <a:prstTxWarp prst="textPlain">
            <a:avLst>
              <a:gd name="adj" fmla="val 50000"/>
            </a:avLst>
          </a:prstTxWarp>
        </a:bodyPr>
        <a:lstStyle/>
        <a:p>
          <a:pPr algn="ctr" rtl="0">
            <a:buNone/>
          </a:pPr>
          <a:r>
            <a:rPr lang="ja-JP" altLang="en-US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Ｕ－</a:t>
          </a:r>
          <a:r>
            <a:rPr lang="en-US" altLang="ja-JP" sz="3600" u="sng" strike="sngStrike" kern="10" cap="small" spc="0">
              <a:ln w="12700">
                <a:solidFill>
                  <a:srgbClr val="000080"/>
                </a:solidFill>
                <a:round/>
                <a:headEnd/>
                <a:tailEnd/>
              </a:ln>
              <a:gradFill rotWithShape="1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10</a:t>
          </a:r>
          <a:endParaRPr lang="ja-JP" altLang="en-US" sz="3600" u="sng" strike="sngStrike" kern="10" cap="small" spc="0">
            <a:ln w="12700">
              <a:solidFill>
                <a:srgbClr val="000080"/>
              </a:solidFill>
              <a:round/>
              <a:headEnd/>
              <a:tailEnd/>
            </a:ln>
            <a:gradFill rotWithShape="1">
              <a:gsLst>
                <a:gs pos="0">
                  <a:srgbClr val="A603AB"/>
                </a:gs>
                <a:gs pos="12000">
                  <a:srgbClr val="E81766"/>
                </a:gs>
                <a:gs pos="27000">
                  <a:srgbClr val="EE3F17"/>
                </a:gs>
                <a:gs pos="48000">
                  <a:srgbClr val="FFFF00"/>
                </a:gs>
                <a:gs pos="64999">
                  <a:srgbClr val="1A8D48"/>
                </a:gs>
                <a:gs pos="78999">
                  <a:srgbClr val="0819FB"/>
                </a:gs>
                <a:gs pos="100000">
                  <a:srgbClr val="A603AB"/>
                </a:gs>
              </a:gsLst>
              <a:lin ang="5400000" scaled="1"/>
            </a:gradFill>
            <a:effectLst>
              <a:outerShdw dist="35921" dir="2700000" sy="50000" kx="2115830" algn="bl" rotWithShape="0">
                <a:srgbClr val="C0C0C0"/>
              </a:outerShdw>
            </a:effectLst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</xdr:txBody>
    </xdr:sp>
    <xdr:clientData/>
  </xdr:twoCellAnchor>
  <xdr:twoCellAnchor>
    <xdr:from>
      <xdr:col>2</xdr:col>
      <xdr:colOff>295275</xdr:colOff>
      <xdr:row>2</xdr:row>
      <xdr:rowOff>66675</xdr:rowOff>
    </xdr:from>
    <xdr:to>
      <xdr:col>10</xdr:col>
      <xdr:colOff>247650</xdr:colOff>
      <xdr:row>12</xdr:row>
      <xdr:rowOff>161925</xdr:rowOff>
    </xdr:to>
    <xdr:sp macro="" textlink="">
      <xdr:nvSpPr>
        <xdr:cNvPr id="9232" name="WordArt 16">
          <a:extLst>
            <a:ext uri="{FF2B5EF4-FFF2-40B4-BE49-F238E27FC236}">
              <a16:creationId xmlns:a16="http://schemas.microsoft.com/office/drawing/2014/main" id="{9B06D8E9-1234-4F83-97BE-DF70D4CF71DA}"/>
            </a:ext>
          </a:extLst>
        </xdr:cNvPr>
        <xdr:cNvSpPr>
          <a:spLocks noChangeArrowheads="1" noChangeShapeType="1" noTextEdit="1"/>
        </xdr:cNvSpPr>
      </xdr:nvSpPr>
      <xdr:spPr bwMode="auto">
        <a:xfrm>
          <a:off x="1666875" y="409575"/>
          <a:ext cx="5438775" cy="1809750"/>
        </a:xfrm>
        <a:prstGeom prst="rect">
          <a:avLst/>
        </a:prstGeom>
      </xdr:spPr>
      <xdr:txBody>
        <a:bodyPr wrap="none" fromWordArt="1">
          <a:prstTxWarp prst="textPlain">
            <a:avLst>
              <a:gd name="adj" fmla="val 50000"/>
            </a:avLst>
          </a:prstTxWarp>
        </a:bodyPr>
        <a:lstStyle/>
        <a:p>
          <a:pPr algn="ctr" rtl="0">
            <a:lnSpc>
              <a:spcPts val="6900"/>
            </a:lnSpc>
            <a:buNone/>
          </a:pPr>
          <a:r>
            <a:rPr lang="ja-JP" altLang="en-US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ひまわりリーグ</a:t>
          </a:r>
          <a:endParaRPr lang="en-US" altLang="ja-JP" sz="6000" kern="10" spc="0">
            <a:ln w="12700">
              <a:solidFill>
                <a:srgbClr val="EAEAEA"/>
              </a:solidFill>
              <a:round/>
              <a:headEnd/>
              <a:tailEnd/>
            </a:ln>
            <a:gradFill rotWithShape="0">
              <a:gsLst>
                <a:gs pos="0">
                  <a:srgbClr val="A603AB"/>
                </a:gs>
                <a:gs pos="12000">
                  <a:srgbClr val="E81766"/>
                </a:gs>
                <a:gs pos="27000">
                  <a:srgbClr val="EE3F17"/>
                </a:gs>
                <a:gs pos="48000">
                  <a:srgbClr val="FFFF00"/>
                </a:gs>
                <a:gs pos="64999">
                  <a:srgbClr val="1A8D48"/>
                </a:gs>
                <a:gs pos="78999">
                  <a:srgbClr val="0819FB"/>
                </a:gs>
                <a:gs pos="100000">
                  <a:srgbClr val="A603AB"/>
                </a:gs>
              </a:gsLst>
              <a:lin ang="5400000" scaled="1"/>
            </a:gradFill>
            <a:effectLst>
              <a:outerShdw dist="35921" dir="2700000" sy="50000" kx="2115830" algn="bl" rotWithShape="0">
                <a:srgbClr val="C0C0C0"/>
              </a:outerShdw>
            </a:effectLst>
            <a:latin typeface="HG創英角ｺﾞｼｯｸUB" panose="020B0909000000000000" pitchFamily="49" charset="-128"/>
            <a:ea typeface="HG創英角ｺﾞｼｯｸUB" panose="020B0909000000000000" pitchFamily="49" charset="-128"/>
          </a:endParaRPr>
        </a:p>
        <a:p>
          <a:pPr algn="ctr" rtl="0">
            <a:lnSpc>
              <a:spcPts val="6900"/>
            </a:lnSpc>
            <a:buNone/>
          </a:pPr>
          <a:r>
            <a:rPr lang="ja-JP" altLang="en-US" sz="6000" kern="10" spc="0">
              <a:ln w="12700">
                <a:solidFill>
                  <a:srgbClr val="EAEAEA"/>
                </a:solidFill>
                <a:round/>
                <a:headEnd/>
                <a:tailEnd/>
              </a:ln>
              <a:gradFill rotWithShape="0">
                <a:gsLst>
                  <a:gs pos="0">
                    <a:srgbClr val="A603AB"/>
                  </a:gs>
                  <a:gs pos="12000">
                    <a:srgbClr val="E81766"/>
                  </a:gs>
                  <a:gs pos="27000">
                    <a:srgbClr val="EE3F17"/>
                  </a:gs>
                  <a:gs pos="48000">
                    <a:srgbClr val="FFFF00"/>
                  </a:gs>
                  <a:gs pos="64999">
                    <a:srgbClr val="1A8D48"/>
                  </a:gs>
                  <a:gs pos="78999">
                    <a:srgbClr val="0819FB"/>
                  </a:gs>
                  <a:gs pos="100000">
                    <a:srgbClr val="A603AB"/>
                  </a:gs>
                </a:gsLst>
                <a:lin ang="5400000" scaled="1"/>
              </a:gradFill>
              <a:effectLst>
                <a:outerShdw dist="35921" dir="2700000" sy="50000" kx="2115830" algn="bl" rotWithShape="0">
                  <a:srgbClr val="C0C0C0"/>
                </a:outerShdw>
              </a:effectLst>
              <a:latin typeface="HG創英角ｺﾞｼｯｸUB" panose="020B0909000000000000" pitchFamily="49" charset="-128"/>
              <a:ea typeface="HG創英角ｺﾞｼｯｸUB" panose="020B0909000000000000" pitchFamily="49" charset="-128"/>
            </a:rPr>
            <a:t>サッカー大会</a:t>
          </a:r>
        </a:p>
      </xdr:txBody>
    </xdr:sp>
    <xdr:clientData/>
  </xdr:twoCellAnchor>
  <xdr:twoCellAnchor>
    <xdr:from>
      <xdr:col>0</xdr:col>
      <xdr:colOff>123825</xdr:colOff>
      <xdr:row>3</xdr:row>
      <xdr:rowOff>57150</xdr:rowOff>
    </xdr:from>
    <xdr:to>
      <xdr:col>2</xdr:col>
      <xdr:colOff>285750</xdr:colOff>
      <xdr:row>11</xdr:row>
      <xdr:rowOff>66675</xdr:rowOff>
    </xdr:to>
    <xdr:pic>
      <xdr:nvPicPr>
        <xdr:cNvPr id="9267" name="Picture 3" descr="asahilogo001">
          <a:extLst>
            <a:ext uri="{FF2B5EF4-FFF2-40B4-BE49-F238E27FC236}">
              <a16:creationId xmlns:a16="http://schemas.microsoft.com/office/drawing/2014/main" id="{CCBD002A-795E-4F37-A131-E8EF9227BD4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3825" y="571500"/>
          <a:ext cx="1533525" cy="13811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161926</xdr:colOff>
      <xdr:row>15</xdr:row>
      <xdr:rowOff>123826</xdr:rowOff>
    </xdr:from>
    <xdr:to>
      <xdr:col>7</xdr:col>
      <xdr:colOff>161926</xdr:colOff>
      <xdr:row>30</xdr:row>
      <xdr:rowOff>123825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05E33AB6-3467-4AFA-AE70-0B8554BA8A6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2219326" y="2695576"/>
          <a:ext cx="2743200" cy="257174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ACF38699-D5E5-4F7F-B9D7-E54284975A64}"/>
            </a:ext>
          </a:extLst>
        </xdr:cNvPr>
        <xdr:cNvSpPr/>
      </xdr:nvSpPr>
      <xdr:spPr>
        <a:xfrm>
          <a:off x="11188700" y="9474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17E6A661-981A-4153-8956-06E658A6AA4D}"/>
            </a:ext>
          </a:extLst>
        </xdr:cNvPr>
        <xdr:cNvSpPr/>
      </xdr:nvSpPr>
      <xdr:spPr>
        <a:xfrm>
          <a:off x="11214100" y="9779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CEEC4D45-9B3D-4826-86B7-00F5DD6D0961}"/>
            </a:ext>
          </a:extLst>
        </xdr:cNvPr>
        <xdr:cNvSpPr/>
      </xdr:nvSpPr>
      <xdr:spPr>
        <a:xfrm>
          <a:off x="11201400" y="10083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38CBDC1C-9776-4D71-B581-51488CC109F0}"/>
            </a:ext>
          </a:extLst>
        </xdr:cNvPr>
        <xdr:cNvSpPr/>
      </xdr:nvSpPr>
      <xdr:spPr>
        <a:xfrm>
          <a:off x="11188700" y="10375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D4E46ADF-06ED-47F5-BD4D-250CF38851EC}"/>
            </a:ext>
          </a:extLst>
        </xdr:cNvPr>
        <xdr:cNvSpPr/>
      </xdr:nvSpPr>
      <xdr:spPr>
        <a:xfrm>
          <a:off x="11188700" y="11480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15791860-943D-4D2F-9B8A-31B9C03126DF}"/>
            </a:ext>
          </a:extLst>
        </xdr:cNvPr>
        <xdr:cNvSpPr/>
      </xdr:nvSpPr>
      <xdr:spPr>
        <a:xfrm>
          <a:off x="11214100" y="11785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49A3F5F8-6B0A-4752-984C-8D71343CC569}"/>
            </a:ext>
          </a:extLst>
        </xdr:cNvPr>
        <xdr:cNvSpPr/>
      </xdr:nvSpPr>
      <xdr:spPr>
        <a:xfrm>
          <a:off x="11201400" y="12090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FD8FB12F-6C12-41BF-BD72-BEB6279F830D}"/>
            </a:ext>
          </a:extLst>
        </xdr:cNvPr>
        <xdr:cNvSpPr/>
      </xdr:nvSpPr>
      <xdr:spPr>
        <a:xfrm>
          <a:off x="11188700" y="12382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21</xdr:row>
      <xdr:rowOff>349250</xdr:rowOff>
    </xdr:from>
    <xdr:to>
      <xdr:col>15</xdr:col>
      <xdr:colOff>3175</xdr:colOff>
      <xdr:row>21</xdr:row>
      <xdr:rowOff>349250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609509D0-A4AB-4C19-8917-31700A0CC981}"/>
            </a:ext>
          </a:extLst>
        </xdr:cNvPr>
        <xdr:cNvSpPr/>
      </xdr:nvSpPr>
      <xdr:spPr>
        <a:xfrm>
          <a:off x="11201400" y="13500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6F2DCB7A-B422-45C0-9878-BAC6D39DAC94}"/>
            </a:ext>
          </a:extLst>
        </xdr:cNvPr>
        <xdr:cNvSpPr/>
      </xdr:nvSpPr>
      <xdr:spPr>
        <a:xfrm>
          <a:off x="11226800" y="13804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21</xdr:row>
      <xdr:rowOff>349250</xdr:rowOff>
    </xdr:from>
    <xdr:to>
      <xdr:col>14</xdr:col>
      <xdr:colOff>349250</xdr:colOff>
      <xdr:row>21</xdr:row>
      <xdr:rowOff>349250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BD60A53-C242-45FE-A32B-27018AE69C5E}"/>
            </a:ext>
          </a:extLst>
        </xdr:cNvPr>
        <xdr:cNvSpPr/>
      </xdr:nvSpPr>
      <xdr:spPr>
        <a:xfrm>
          <a:off x="11214100" y="14109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3175</xdr:rowOff>
    </xdr:from>
    <xdr:to>
      <xdr:col>15</xdr:col>
      <xdr:colOff>3175</xdr:colOff>
      <xdr:row>22</xdr:row>
      <xdr:rowOff>3175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D1477DED-3B27-4E59-A75F-1DA4068DC1D4}"/>
            </a:ext>
          </a:extLst>
        </xdr:cNvPr>
        <xdr:cNvSpPr/>
      </xdr:nvSpPr>
      <xdr:spPr>
        <a:xfrm>
          <a:off x="11201400" y="14401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CE6BDA03-C00D-4CFE-AB87-F7687499E2AC}"/>
            </a:ext>
          </a:extLst>
        </xdr:cNvPr>
        <xdr:cNvSpPr/>
      </xdr:nvSpPr>
      <xdr:spPr>
        <a:xfrm>
          <a:off x="11214100" y="15506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21</xdr:row>
      <xdr:rowOff>349250</xdr:rowOff>
    </xdr:from>
    <xdr:to>
      <xdr:col>22</xdr:col>
      <xdr:colOff>406400</xdr:colOff>
      <xdr:row>21</xdr:row>
      <xdr:rowOff>349250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A15DB377-050F-4F3D-8F84-140D21B511C2}"/>
            </a:ext>
          </a:extLst>
        </xdr:cNvPr>
        <xdr:cNvSpPr/>
      </xdr:nvSpPr>
      <xdr:spPr>
        <a:xfrm>
          <a:off x="11239500" y="15811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21</xdr:row>
      <xdr:rowOff>349250</xdr:rowOff>
    </xdr:from>
    <xdr:to>
      <xdr:col>22</xdr:col>
      <xdr:colOff>393700</xdr:colOff>
      <xdr:row>21</xdr:row>
      <xdr:rowOff>349250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42362451-3BE6-40F0-827D-946E6F525749}"/>
            </a:ext>
          </a:extLst>
        </xdr:cNvPr>
        <xdr:cNvSpPr/>
      </xdr:nvSpPr>
      <xdr:spPr>
        <a:xfrm>
          <a:off x="11226800" y="16116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3175</xdr:rowOff>
    </xdr:from>
    <xdr:to>
      <xdr:col>22</xdr:col>
      <xdr:colOff>381000</xdr:colOff>
      <xdr:row>22</xdr:row>
      <xdr:rowOff>3175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CD69541B-0708-430E-BF35-E2E577DFDE9B}"/>
            </a:ext>
          </a:extLst>
        </xdr:cNvPr>
        <xdr:cNvSpPr/>
      </xdr:nvSpPr>
      <xdr:spPr>
        <a:xfrm>
          <a:off x="11214100" y="16408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A93D5855-AEF1-4FFA-99B0-D2D544FFEC81}"/>
            </a:ext>
          </a:extLst>
        </xdr:cNvPr>
        <xdr:cNvSpPr/>
      </xdr:nvSpPr>
      <xdr:spPr>
        <a:xfrm>
          <a:off x="11214100" y="18262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22</xdr:row>
      <xdr:rowOff>0</xdr:rowOff>
    </xdr:from>
    <xdr:to>
      <xdr:col>22</xdr:col>
      <xdr:colOff>406400</xdr:colOff>
      <xdr:row>22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6F23ABFF-77BC-403D-A7C3-7759471D142E}"/>
            </a:ext>
          </a:extLst>
        </xdr:cNvPr>
        <xdr:cNvSpPr/>
      </xdr:nvSpPr>
      <xdr:spPr>
        <a:xfrm>
          <a:off x="11239500" y="18567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0320B581-E4EC-419C-9AEE-B129CFA79115}"/>
            </a:ext>
          </a:extLst>
        </xdr:cNvPr>
        <xdr:cNvSpPr/>
      </xdr:nvSpPr>
      <xdr:spPr>
        <a:xfrm>
          <a:off x="11226800" y="18872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65EE8A32-150D-4BDE-ACFA-03330A352A0C}"/>
            </a:ext>
          </a:extLst>
        </xdr:cNvPr>
        <xdr:cNvSpPr/>
      </xdr:nvSpPr>
      <xdr:spPr>
        <a:xfrm>
          <a:off x="11214100" y="19164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AE0FE463-FD26-45A9-88A7-DA8601878951}"/>
            </a:ext>
          </a:extLst>
        </xdr:cNvPr>
        <xdr:cNvSpPr/>
      </xdr:nvSpPr>
      <xdr:spPr>
        <a:xfrm>
          <a:off x="11201400" y="20269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22C45E66-697F-4A9A-B307-8C197CC3699B}"/>
            </a:ext>
          </a:extLst>
        </xdr:cNvPr>
        <xdr:cNvSpPr/>
      </xdr:nvSpPr>
      <xdr:spPr>
        <a:xfrm>
          <a:off x="11226800" y="20574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B6623C02-93ED-4F90-8159-F75C14FB50B2}"/>
            </a:ext>
          </a:extLst>
        </xdr:cNvPr>
        <xdr:cNvSpPr/>
      </xdr:nvSpPr>
      <xdr:spPr>
        <a:xfrm>
          <a:off x="11214100" y="20878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6D677132-D058-4503-948F-E358C9D49156}"/>
            </a:ext>
          </a:extLst>
        </xdr:cNvPr>
        <xdr:cNvSpPr/>
      </xdr:nvSpPr>
      <xdr:spPr>
        <a:xfrm>
          <a:off x="11201400" y="21170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23216E26-4841-4EFF-A412-12695D59603F}"/>
            </a:ext>
          </a:extLst>
        </xdr:cNvPr>
        <xdr:cNvSpPr/>
      </xdr:nvSpPr>
      <xdr:spPr>
        <a:xfrm>
          <a:off x="11188700" y="22288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29FE7F1F-1B65-4752-B6E5-5B90028B7939}"/>
            </a:ext>
          </a:extLst>
        </xdr:cNvPr>
        <xdr:cNvSpPr/>
      </xdr:nvSpPr>
      <xdr:spPr>
        <a:xfrm>
          <a:off x="11214100" y="22593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4057FCD4-8BC5-4AAC-A1C9-21ED15276662}"/>
            </a:ext>
          </a:extLst>
        </xdr:cNvPr>
        <xdr:cNvSpPr/>
      </xdr:nvSpPr>
      <xdr:spPr>
        <a:xfrm>
          <a:off x="11201400" y="22898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3175</xdr:rowOff>
    </xdr:from>
    <xdr:to>
      <xdr:col>22</xdr:col>
      <xdr:colOff>355600</xdr:colOff>
      <xdr:row>22</xdr:row>
      <xdr:rowOff>3175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28D1F01D-825E-4A57-8C26-6264F5C53FFE}"/>
            </a:ext>
          </a:extLst>
        </xdr:cNvPr>
        <xdr:cNvSpPr/>
      </xdr:nvSpPr>
      <xdr:spPr>
        <a:xfrm>
          <a:off x="11188700" y="231902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B604FCE4-8D5A-4CA6-9A4F-0CE4BA9FB669}"/>
            </a:ext>
          </a:extLst>
        </xdr:cNvPr>
        <xdr:cNvSpPr/>
      </xdr:nvSpPr>
      <xdr:spPr>
        <a:xfrm>
          <a:off x="11188700" y="24307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524517FE-2211-4EC0-A780-BF8CE245C0C2}"/>
            </a:ext>
          </a:extLst>
        </xdr:cNvPr>
        <xdr:cNvSpPr/>
      </xdr:nvSpPr>
      <xdr:spPr>
        <a:xfrm>
          <a:off x="11214100" y="246126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F454C08A-253F-4455-8E57-3ADB43D3740B}"/>
            </a:ext>
          </a:extLst>
        </xdr:cNvPr>
        <xdr:cNvSpPr/>
      </xdr:nvSpPr>
      <xdr:spPr>
        <a:xfrm>
          <a:off x="11201400" y="249174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220B218A-A9A2-4988-ADEA-7765B393538C}"/>
            </a:ext>
          </a:extLst>
        </xdr:cNvPr>
        <xdr:cNvSpPr/>
      </xdr:nvSpPr>
      <xdr:spPr>
        <a:xfrm>
          <a:off x="11188700" y="252095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21</xdr:row>
      <xdr:rowOff>349250</xdr:rowOff>
    </xdr:from>
    <xdr:to>
      <xdr:col>22</xdr:col>
      <xdr:colOff>342900</xdr:colOff>
      <xdr:row>21</xdr:row>
      <xdr:rowOff>349250</xdr:rowOff>
    </xdr:to>
    <xdr:sp macro="" textlink="">
      <xdr:nvSpPr>
        <xdr:cNvPr id="42" name="角丸四角形 41">
          <a:extLst>
            <a:ext uri="{FF2B5EF4-FFF2-40B4-BE49-F238E27FC236}">
              <a16:creationId xmlns:a16="http://schemas.microsoft.com/office/drawing/2014/main" id="{BFAE7FE6-394E-47C9-BB1E-5FBD684F92FB}"/>
            </a:ext>
          </a:extLst>
        </xdr:cNvPr>
        <xdr:cNvSpPr/>
      </xdr:nvSpPr>
      <xdr:spPr>
        <a:xfrm>
          <a:off x="11176000" y="4991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43" name="角丸四角形 42">
          <a:extLst>
            <a:ext uri="{FF2B5EF4-FFF2-40B4-BE49-F238E27FC236}">
              <a16:creationId xmlns:a16="http://schemas.microsoft.com/office/drawing/2014/main" id="{5D5F7652-71D7-45F1-9431-EC5EEB0B408F}"/>
            </a:ext>
          </a:extLst>
        </xdr:cNvPr>
        <xdr:cNvSpPr/>
      </xdr:nvSpPr>
      <xdr:spPr>
        <a:xfrm>
          <a:off x="11201400" y="5295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4" name="角丸四角形 43">
          <a:extLst>
            <a:ext uri="{FF2B5EF4-FFF2-40B4-BE49-F238E27FC236}">
              <a16:creationId xmlns:a16="http://schemas.microsoft.com/office/drawing/2014/main" id="{3B8CF89C-73E8-4166-9327-97DD1789A770}"/>
            </a:ext>
          </a:extLst>
        </xdr:cNvPr>
        <xdr:cNvSpPr/>
      </xdr:nvSpPr>
      <xdr:spPr>
        <a:xfrm>
          <a:off x="11188700" y="56007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22</xdr:row>
      <xdr:rowOff>3175</xdr:rowOff>
    </xdr:from>
    <xdr:to>
      <xdr:col>22</xdr:col>
      <xdr:colOff>342900</xdr:colOff>
      <xdr:row>22</xdr:row>
      <xdr:rowOff>3175</xdr:rowOff>
    </xdr:to>
    <xdr:sp macro="" textlink="">
      <xdr:nvSpPr>
        <xdr:cNvPr id="45" name="角丸四角形 44">
          <a:extLst>
            <a:ext uri="{FF2B5EF4-FFF2-40B4-BE49-F238E27FC236}">
              <a16:creationId xmlns:a16="http://schemas.microsoft.com/office/drawing/2014/main" id="{3805B45E-CDA3-48A1-BA72-322450BD3284}"/>
            </a:ext>
          </a:extLst>
        </xdr:cNvPr>
        <xdr:cNvSpPr/>
      </xdr:nvSpPr>
      <xdr:spPr>
        <a:xfrm>
          <a:off x="11176000" y="58928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46" name="角丸四角形 45">
          <a:extLst>
            <a:ext uri="{FF2B5EF4-FFF2-40B4-BE49-F238E27FC236}">
              <a16:creationId xmlns:a16="http://schemas.microsoft.com/office/drawing/2014/main" id="{899FC930-1DC7-4C14-8ECE-A517E63F762E}"/>
            </a:ext>
          </a:extLst>
        </xdr:cNvPr>
        <xdr:cNvSpPr/>
      </xdr:nvSpPr>
      <xdr:spPr>
        <a:xfrm>
          <a:off x="11188700" y="67183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47" name="角丸四角形 46">
          <a:extLst>
            <a:ext uri="{FF2B5EF4-FFF2-40B4-BE49-F238E27FC236}">
              <a16:creationId xmlns:a16="http://schemas.microsoft.com/office/drawing/2014/main" id="{36000F96-209D-443A-AB94-AFFF64B5850A}"/>
            </a:ext>
          </a:extLst>
        </xdr:cNvPr>
        <xdr:cNvSpPr/>
      </xdr:nvSpPr>
      <xdr:spPr>
        <a:xfrm>
          <a:off x="11214100" y="70231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48" name="角丸四角形 47">
          <a:extLst>
            <a:ext uri="{FF2B5EF4-FFF2-40B4-BE49-F238E27FC236}">
              <a16:creationId xmlns:a16="http://schemas.microsoft.com/office/drawing/2014/main" id="{2000A249-4C21-4581-9F48-120D4B03E239}"/>
            </a:ext>
          </a:extLst>
        </xdr:cNvPr>
        <xdr:cNvSpPr/>
      </xdr:nvSpPr>
      <xdr:spPr>
        <a:xfrm>
          <a:off x="11201400" y="73279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9" name="角丸四角形 48">
          <a:extLst>
            <a:ext uri="{FF2B5EF4-FFF2-40B4-BE49-F238E27FC236}">
              <a16:creationId xmlns:a16="http://schemas.microsoft.com/office/drawing/2014/main" id="{F2381469-54DA-42DD-808E-129F05ED7E34}"/>
            </a:ext>
          </a:extLst>
        </xdr:cNvPr>
        <xdr:cNvSpPr/>
      </xdr:nvSpPr>
      <xdr:spPr>
        <a:xfrm>
          <a:off x="11188700" y="7620000"/>
          <a:ext cx="279400" cy="19050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2" name="角丸四角形 1">
          <a:extLst>
            <a:ext uri="{FF2B5EF4-FFF2-40B4-BE49-F238E27FC236}">
              <a16:creationId xmlns:a16="http://schemas.microsoft.com/office/drawing/2014/main" id="{6962DCCB-0F60-4E05-9D5C-0C04271E11E8}"/>
            </a:ext>
          </a:extLst>
        </xdr:cNvPr>
        <xdr:cNvSpPr/>
      </xdr:nvSpPr>
      <xdr:spPr>
        <a:xfrm>
          <a:off x="8172450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3" name="角丸四角形 2">
          <a:extLst>
            <a:ext uri="{FF2B5EF4-FFF2-40B4-BE49-F238E27FC236}">
              <a16:creationId xmlns:a16="http://schemas.microsoft.com/office/drawing/2014/main" id="{A3DCC750-D419-47B8-9A71-C49EFFC8F623}"/>
            </a:ext>
          </a:extLst>
        </xdr:cNvPr>
        <xdr:cNvSpPr/>
      </xdr:nvSpPr>
      <xdr:spPr>
        <a:xfrm>
          <a:off x="801687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4" name="角丸四角形 3">
          <a:extLst>
            <a:ext uri="{FF2B5EF4-FFF2-40B4-BE49-F238E27FC236}">
              <a16:creationId xmlns:a16="http://schemas.microsoft.com/office/drawing/2014/main" id="{93747868-627A-45AB-AE95-D4863BB766E8}"/>
            </a:ext>
          </a:extLst>
        </xdr:cNvPr>
        <xdr:cNvSpPr/>
      </xdr:nvSpPr>
      <xdr:spPr>
        <a:xfrm>
          <a:off x="817562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5" name="角丸四角形 4">
          <a:extLst>
            <a:ext uri="{FF2B5EF4-FFF2-40B4-BE49-F238E27FC236}">
              <a16:creationId xmlns:a16="http://schemas.microsoft.com/office/drawing/2014/main" id="{60EC24C2-611F-446C-B492-7E6BCE5B2F5F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22</xdr:row>
      <xdr:rowOff>0</xdr:rowOff>
    </xdr:from>
    <xdr:to>
      <xdr:col>15</xdr:col>
      <xdr:colOff>0</xdr:colOff>
      <xdr:row>22</xdr:row>
      <xdr:rowOff>0</xdr:rowOff>
    </xdr:to>
    <xdr:sp macro="" textlink="">
      <xdr:nvSpPr>
        <xdr:cNvPr id="6" name="角丸四角形 5">
          <a:extLst>
            <a:ext uri="{FF2B5EF4-FFF2-40B4-BE49-F238E27FC236}">
              <a16:creationId xmlns:a16="http://schemas.microsoft.com/office/drawing/2014/main" id="{6F7424A2-8875-47BE-BBED-C8DBAB233527}"/>
            </a:ext>
          </a:extLst>
        </xdr:cNvPr>
        <xdr:cNvSpPr/>
      </xdr:nvSpPr>
      <xdr:spPr>
        <a:xfrm>
          <a:off x="8172450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22</xdr:row>
      <xdr:rowOff>0</xdr:rowOff>
    </xdr:from>
    <xdr:to>
      <xdr:col>14</xdr:col>
      <xdr:colOff>349250</xdr:colOff>
      <xdr:row>22</xdr:row>
      <xdr:rowOff>0</xdr:rowOff>
    </xdr:to>
    <xdr:sp macro="" textlink="">
      <xdr:nvSpPr>
        <xdr:cNvPr id="7" name="角丸四角形 6">
          <a:extLst>
            <a:ext uri="{FF2B5EF4-FFF2-40B4-BE49-F238E27FC236}">
              <a16:creationId xmlns:a16="http://schemas.microsoft.com/office/drawing/2014/main" id="{E7B3D47A-4AAE-48B2-9F03-3B0E79AA4032}"/>
            </a:ext>
          </a:extLst>
        </xdr:cNvPr>
        <xdr:cNvSpPr/>
      </xdr:nvSpPr>
      <xdr:spPr>
        <a:xfrm>
          <a:off x="801687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0</xdr:rowOff>
    </xdr:from>
    <xdr:to>
      <xdr:col>15</xdr:col>
      <xdr:colOff>3175</xdr:colOff>
      <xdr:row>22</xdr:row>
      <xdr:rowOff>0</xdr:rowOff>
    </xdr:to>
    <xdr:sp macro="" textlink="">
      <xdr:nvSpPr>
        <xdr:cNvPr id="8" name="角丸四角形 7">
          <a:extLst>
            <a:ext uri="{FF2B5EF4-FFF2-40B4-BE49-F238E27FC236}">
              <a16:creationId xmlns:a16="http://schemas.microsoft.com/office/drawing/2014/main" id="{EDF80A22-260C-42B4-9544-FC87946BABEE}"/>
            </a:ext>
          </a:extLst>
        </xdr:cNvPr>
        <xdr:cNvSpPr/>
      </xdr:nvSpPr>
      <xdr:spPr>
        <a:xfrm>
          <a:off x="8175625" y="9058275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9" name="角丸四角形 8">
          <a:extLst>
            <a:ext uri="{FF2B5EF4-FFF2-40B4-BE49-F238E27FC236}">
              <a16:creationId xmlns:a16="http://schemas.microsoft.com/office/drawing/2014/main" id="{36223D9B-B9BF-474C-BFA7-0860734706EE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21</xdr:row>
      <xdr:rowOff>349250</xdr:rowOff>
    </xdr:from>
    <xdr:to>
      <xdr:col>15</xdr:col>
      <xdr:colOff>3175</xdr:colOff>
      <xdr:row>21</xdr:row>
      <xdr:rowOff>349250</xdr:rowOff>
    </xdr:to>
    <xdr:sp macro="" textlink="">
      <xdr:nvSpPr>
        <xdr:cNvPr id="10" name="角丸四角形 9">
          <a:extLst>
            <a:ext uri="{FF2B5EF4-FFF2-40B4-BE49-F238E27FC236}">
              <a16:creationId xmlns:a16="http://schemas.microsoft.com/office/drawing/2014/main" id="{21CBF59B-40B0-40CF-A95B-022C2CABC34B}"/>
            </a:ext>
          </a:extLst>
        </xdr:cNvPr>
        <xdr:cNvSpPr/>
      </xdr:nvSpPr>
      <xdr:spPr>
        <a:xfrm>
          <a:off x="8175625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0</xdr:colOff>
      <xdr:row>21</xdr:row>
      <xdr:rowOff>349250</xdr:rowOff>
    </xdr:from>
    <xdr:to>
      <xdr:col>15</xdr:col>
      <xdr:colOff>0</xdr:colOff>
      <xdr:row>21</xdr:row>
      <xdr:rowOff>349250</xdr:rowOff>
    </xdr:to>
    <xdr:sp macro="" textlink="">
      <xdr:nvSpPr>
        <xdr:cNvPr id="11" name="角丸四角形 10">
          <a:extLst>
            <a:ext uri="{FF2B5EF4-FFF2-40B4-BE49-F238E27FC236}">
              <a16:creationId xmlns:a16="http://schemas.microsoft.com/office/drawing/2014/main" id="{63979A9D-F2BC-42EB-B1AB-6E3DE61A485D}"/>
            </a:ext>
          </a:extLst>
        </xdr:cNvPr>
        <xdr:cNvSpPr/>
      </xdr:nvSpPr>
      <xdr:spPr>
        <a:xfrm>
          <a:off x="8172450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14</xdr:col>
      <xdr:colOff>349250</xdr:colOff>
      <xdr:row>21</xdr:row>
      <xdr:rowOff>349250</xdr:rowOff>
    </xdr:from>
    <xdr:to>
      <xdr:col>14</xdr:col>
      <xdr:colOff>349250</xdr:colOff>
      <xdr:row>21</xdr:row>
      <xdr:rowOff>349250</xdr:rowOff>
    </xdr:to>
    <xdr:sp macro="" textlink="">
      <xdr:nvSpPr>
        <xdr:cNvPr id="12" name="角丸四角形 11">
          <a:extLst>
            <a:ext uri="{FF2B5EF4-FFF2-40B4-BE49-F238E27FC236}">
              <a16:creationId xmlns:a16="http://schemas.microsoft.com/office/drawing/2014/main" id="{66145A75-7BBC-4DD2-B28E-4EA2ACBB1897}"/>
            </a:ext>
          </a:extLst>
        </xdr:cNvPr>
        <xdr:cNvSpPr/>
      </xdr:nvSpPr>
      <xdr:spPr>
        <a:xfrm>
          <a:off x="8016875" y="905510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15</xdr:col>
      <xdr:colOff>3175</xdr:colOff>
      <xdr:row>22</xdr:row>
      <xdr:rowOff>3175</xdr:rowOff>
    </xdr:from>
    <xdr:to>
      <xdr:col>15</xdr:col>
      <xdr:colOff>3175</xdr:colOff>
      <xdr:row>22</xdr:row>
      <xdr:rowOff>3175</xdr:rowOff>
    </xdr:to>
    <xdr:sp macro="" textlink="">
      <xdr:nvSpPr>
        <xdr:cNvPr id="13" name="角丸四角形 12">
          <a:extLst>
            <a:ext uri="{FF2B5EF4-FFF2-40B4-BE49-F238E27FC236}">
              <a16:creationId xmlns:a16="http://schemas.microsoft.com/office/drawing/2014/main" id="{984E38DD-6A59-4FE4-80A2-120D7991AD96}"/>
            </a:ext>
          </a:extLst>
        </xdr:cNvPr>
        <xdr:cNvSpPr/>
      </xdr:nvSpPr>
      <xdr:spPr>
        <a:xfrm>
          <a:off x="8175625" y="9061450"/>
          <a:ext cx="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14" name="角丸四角形 13">
          <a:extLst>
            <a:ext uri="{FF2B5EF4-FFF2-40B4-BE49-F238E27FC236}">
              <a16:creationId xmlns:a16="http://schemas.microsoft.com/office/drawing/2014/main" id="{3688E52B-76D2-4E6C-8CB7-70D421F4A387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21</xdr:row>
      <xdr:rowOff>349250</xdr:rowOff>
    </xdr:from>
    <xdr:to>
      <xdr:col>22</xdr:col>
      <xdr:colOff>406400</xdr:colOff>
      <xdr:row>21</xdr:row>
      <xdr:rowOff>349250</xdr:rowOff>
    </xdr:to>
    <xdr:sp macro="" textlink="">
      <xdr:nvSpPr>
        <xdr:cNvPr id="15" name="角丸四角形 14">
          <a:extLst>
            <a:ext uri="{FF2B5EF4-FFF2-40B4-BE49-F238E27FC236}">
              <a16:creationId xmlns:a16="http://schemas.microsoft.com/office/drawing/2014/main" id="{716C6CC7-BA3C-437C-AB54-318778D1FA12}"/>
            </a:ext>
          </a:extLst>
        </xdr:cNvPr>
        <xdr:cNvSpPr/>
      </xdr:nvSpPr>
      <xdr:spPr>
        <a:xfrm>
          <a:off x="112998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21</xdr:row>
      <xdr:rowOff>349250</xdr:rowOff>
    </xdr:from>
    <xdr:to>
      <xdr:col>22</xdr:col>
      <xdr:colOff>393700</xdr:colOff>
      <xdr:row>21</xdr:row>
      <xdr:rowOff>349250</xdr:rowOff>
    </xdr:to>
    <xdr:sp macro="" textlink="">
      <xdr:nvSpPr>
        <xdr:cNvPr id="16" name="角丸四角形 15">
          <a:extLst>
            <a:ext uri="{FF2B5EF4-FFF2-40B4-BE49-F238E27FC236}">
              <a16:creationId xmlns:a16="http://schemas.microsoft.com/office/drawing/2014/main" id="{BC32E3BB-E18B-474B-87C2-6DACB55C5BF9}"/>
            </a:ext>
          </a:extLst>
        </xdr:cNvPr>
        <xdr:cNvSpPr/>
      </xdr:nvSpPr>
      <xdr:spPr>
        <a:xfrm>
          <a:off x="112871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3175</xdr:rowOff>
    </xdr:from>
    <xdr:to>
      <xdr:col>22</xdr:col>
      <xdr:colOff>381000</xdr:colOff>
      <xdr:row>22</xdr:row>
      <xdr:rowOff>3175</xdr:rowOff>
    </xdr:to>
    <xdr:sp macro="" textlink="">
      <xdr:nvSpPr>
        <xdr:cNvPr id="17" name="角丸四角形 16">
          <a:extLst>
            <a:ext uri="{FF2B5EF4-FFF2-40B4-BE49-F238E27FC236}">
              <a16:creationId xmlns:a16="http://schemas.microsoft.com/office/drawing/2014/main" id="{225C01CF-587B-4A4D-AF2B-4F6B4037D621}"/>
            </a:ext>
          </a:extLst>
        </xdr:cNvPr>
        <xdr:cNvSpPr/>
      </xdr:nvSpPr>
      <xdr:spPr>
        <a:xfrm>
          <a:off x="112744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18" name="角丸四角形 17">
          <a:extLst>
            <a:ext uri="{FF2B5EF4-FFF2-40B4-BE49-F238E27FC236}">
              <a16:creationId xmlns:a16="http://schemas.microsoft.com/office/drawing/2014/main" id="{DA48727C-F6EC-4AD0-A7D5-C2F310516067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127000</xdr:colOff>
      <xdr:row>22</xdr:row>
      <xdr:rowOff>0</xdr:rowOff>
    </xdr:from>
    <xdr:to>
      <xdr:col>22</xdr:col>
      <xdr:colOff>406400</xdr:colOff>
      <xdr:row>22</xdr:row>
      <xdr:rowOff>0</xdr:rowOff>
    </xdr:to>
    <xdr:sp macro="" textlink="">
      <xdr:nvSpPr>
        <xdr:cNvPr id="19" name="角丸四角形 18">
          <a:extLst>
            <a:ext uri="{FF2B5EF4-FFF2-40B4-BE49-F238E27FC236}">
              <a16:creationId xmlns:a16="http://schemas.microsoft.com/office/drawing/2014/main" id="{FB6690D3-7F30-43F1-A1C4-BEDE16C4F382}"/>
            </a:ext>
          </a:extLst>
        </xdr:cNvPr>
        <xdr:cNvSpPr/>
      </xdr:nvSpPr>
      <xdr:spPr>
        <a:xfrm>
          <a:off x="112998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0" name="角丸四角形 19">
          <a:extLst>
            <a:ext uri="{FF2B5EF4-FFF2-40B4-BE49-F238E27FC236}">
              <a16:creationId xmlns:a16="http://schemas.microsoft.com/office/drawing/2014/main" id="{5DC4C145-A5C3-4AE3-BF8F-B72D83D0661D}"/>
            </a:ext>
          </a:extLst>
        </xdr:cNvPr>
        <xdr:cNvSpPr/>
      </xdr:nvSpPr>
      <xdr:spPr>
        <a:xfrm>
          <a:off x="112871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1" name="角丸四角形 20">
          <a:extLst>
            <a:ext uri="{FF2B5EF4-FFF2-40B4-BE49-F238E27FC236}">
              <a16:creationId xmlns:a16="http://schemas.microsoft.com/office/drawing/2014/main" id="{BD30E756-09B0-4EA2-A6D4-4D081C4ED88D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22" name="角丸四角形 21">
          <a:extLst>
            <a:ext uri="{FF2B5EF4-FFF2-40B4-BE49-F238E27FC236}">
              <a16:creationId xmlns:a16="http://schemas.microsoft.com/office/drawing/2014/main" id="{F7BE16F2-67BA-4CBC-AAB4-23518669CCEA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114300</xdr:colOff>
      <xdr:row>22</xdr:row>
      <xdr:rowOff>0</xdr:rowOff>
    </xdr:from>
    <xdr:to>
      <xdr:col>22</xdr:col>
      <xdr:colOff>393700</xdr:colOff>
      <xdr:row>22</xdr:row>
      <xdr:rowOff>0</xdr:rowOff>
    </xdr:to>
    <xdr:sp macro="" textlink="">
      <xdr:nvSpPr>
        <xdr:cNvPr id="23" name="角丸四角形 22">
          <a:extLst>
            <a:ext uri="{FF2B5EF4-FFF2-40B4-BE49-F238E27FC236}">
              <a16:creationId xmlns:a16="http://schemas.microsoft.com/office/drawing/2014/main" id="{3D750817-351D-42C3-872B-8A258E27692C}"/>
            </a:ext>
          </a:extLst>
        </xdr:cNvPr>
        <xdr:cNvSpPr/>
      </xdr:nvSpPr>
      <xdr:spPr>
        <a:xfrm>
          <a:off x="112871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24" name="角丸四角形 23">
          <a:extLst>
            <a:ext uri="{FF2B5EF4-FFF2-40B4-BE49-F238E27FC236}">
              <a16:creationId xmlns:a16="http://schemas.microsoft.com/office/drawing/2014/main" id="{F53B1357-5AED-42CD-8EA6-AA413AEE2F02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5" name="角丸四角形 24">
          <a:extLst>
            <a:ext uri="{FF2B5EF4-FFF2-40B4-BE49-F238E27FC236}">
              <a16:creationId xmlns:a16="http://schemas.microsoft.com/office/drawing/2014/main" id="{C84CE447-9B6B-4FBE-B279-09BCB99038BD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26" name="角丸四角形 25">
          <a:extLst>
            <a:ext uri="{FF2B5EF4-FFF2-40B4-BE49-F238E27FC236}">
              <a16:creationId xmlns:a16="http://schemas.microsoft.com/office/drawing/2014/main" id="{7A05D9BA-2FA2-4F3A-82F4-472F9178DE3B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21</xdr:row>
      <xdr:rowOff>349250</xdr:rowOff>
    </xdr:from>
    <xdr:to>
      <xdr:col>22</xdr:col>
      <xdr:colOff>381000</xdr:colOff>
      <xdr:row>21</xdr:row>
      <xdr:rowOff>349250</xdr:rowOff>
    </xdr:to>
    <xdr:sp macro="" textlink="">
      <xdr:nvSpPr>
        <xdr:cNvPr id="27" name="角丸四角形 26">
          <a:extLst>
            <a:ext uri="{FF2B5EF4-FFF2-40B4-BE49-F238E27FC236}">
              <a16:creationId xmlns:a16="http://schemas.microsoft.com/office/drawing/2014/main" id="{FDC38C92-4B0B-4F60-A8CD-0F69260BD1D3}"/>
            </a:ext>
          </a:extLst>
        </xdr:cNvPr>
        <xdr:cNvSpPr/>
      </xdr:nvSpPr>
      <xdr:spPr>
        <a:xfrm>
          <a:off x="112744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28" name="角丸四角形 27">
          <a:extLst>
            <a:ext uri="{FF2B5EF4-FFF2-40B4-BE49-F238E27FC236}">
              <a16:creationId xmlns:a16="http://schemas.microsoft.com/office/drawing/2014/main" id="{89520C3F-66DC-48C1-91AA-BBF473630A9D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3175</xdr:rowOff>
    </xdr:from>
    <xdr:to>
      <xdr:col>22</xdr:col>
      <xdr:colOff>355600</xdr:colOff>
      <xdr:row>22</xdr:row>
      <xdr:rowOff>3175</xdr:rowOff>
    </xdr:to>
    <xdr:sp macro="" textlink="">
      <xdr:nvSpPr>
        <xdr:cNvPr id="29" name="角丸四角形 28">
          <a:extLst>
            <a:ext uri="{FF2B5EF4-FFF2-40B4-BE49-F238E27FC236}">
              <a16:creationId xmlns:a16="http://schemas.microsoft.com/office/drawing/2014/main" id="{6640386E-A54A-41CE-BCA1-3E3198BB148E}"/>
            </a:ext>
          </a:extLst>
        </xdr:cNvPr>
        <xdr:cNvSpPr/>
      </xdr:nvSpPr>
      <xdr:spPr>
        <a:xfrm>
          <a:off x="112490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0" name="角丸四角形 29">
          <a:extLst>
            <a:ext uri="{FF2B5EF4-FFF2-40B4-BE49-F238E27FC236}">
              <a16:creationId xmlns:a16="http://schemas.microsoft.com/office/drawing/2014/main" id="{F06A0E2C-3C0D-46A2-B1A7-1BEAFA74FEAA}"/>
            </a:ext>
          </a:extLst>
        </xdr:cNvPr>
        <xdr:cNvSpPr/>
      </xdr:nvSpPr>
      <xdr:spPr>
        <a:xfrm>
          <a:off x="112490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1" name="角丸四角形 30">
          <a:extLst>
            <a:ext uri="{FF2B5EF4-FFF2-40B4-BE49-F238E27FC236}">
              <a16:creationId xmlns:a16="http://schemas.microsoft.com/office/drawing/2014/main" id="{E1296181-5362-4AAE-8605-BDEB63E35861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32" name="角丸四角形 31">
          <a:extLst>
            <a:ext uri="{FF2B5EF4-FFF2-40B4-BE49-F238E27FC236}">
              <a16:creationId xmlns:a16="http://schemas.microsoft.com/office/drawing/2014/main" id="{3EA6563D-2D62-43AB-838B-CB89BD4EC963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3" name="角丸四角形 32">
          <a:extLst>
            <a:ext uri="{FF2B5EF4-FFF2-40B4-BE49-F238E27FC236}">
              <a16:creationId xmlns:a16="http://schemas.microsoft.com/office/drawing/2014/main" id="{F829D8A5-868A-40E1-B37F-DCF63FA51089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21</xdr:row>
      <xdr:rowOff>349250</xdr:rowOff>
    </xdr:from>
    <xdr:to>
      <xdr:col>22</xdr:col>
      <xdr:colOff>342900</xdr:colOff>
      <xdr:row>21</xdr:row>
      <xdr:rowOff>349250</xdr:rowOff>
    </xdr:to>
    <xdr:sp macro="" textlink="">
      <xdr:nvSpPr>
        <xdr:cNvPr id="34" name="角丸四角形 33">
          <a:extLst>
            <a:ext uri="{FF2B5EF4-FFF2-40B4-BE49-F238E27FC236}">
              <a16:creationId xmlns:a16="http://schemas.microsoft.com/office/drawing/2014/main" id="{0E1F690E-2BF2-4422-A5DA-2A586E9AD96E}"/>
            </a:ext>
          </a:extLst>
        </xdr:cNvPr>
        <xdr:cNvSpPr/>
      </xdr:nvSpPr>
      <xdr:spPr>
        <a:xfrm>
          <a:off x="112363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21</xdr:row>
      <xdr:rowOff>349250</xdr:rowOff>
    </xdr:from>
    <xdr:to>
      <xdr:col>22</xdr:col>
      <xdr:colOff>368300</xdr:colOff>
      <xdr:row>21</xdr:row>
      <xdr:rowOff>349250</xdr:rowOff>
    </xdr:to>
    <xdr:sp macro="" textlink="">
      <xdr:nvSpPr>
        <xdr:cNvPr id="35" name="角丸四角形 34">
          <a:extLst>
            <a:ext uri="{FF2B5EF4-FFF2-40B4-BE49-F238E27FC236}">
              <a16:creationId xmlns:a16="http://schemas.microsoft.com/office/drawing/2014/main" id="{51CC8138-2555-4A03-929E-EBC0E12F38E3}"/>
            </a:ext>
          </a:extLst>
        </xdr:cNvPr>
        <xdr:cNvSpPr/>
      </xdr:nvSpPr>
      <xdr:spPr>
        <a:xfrm>
          <a:off x="112617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36" name="角丸四角形 35">
          <a:extLst>
            <a:ext uri="{FF2B5EF4-FFF2-40B4-BE49-F238E27FC236}">
              <a16:creationId xmlns:a16="http://schemas.microsoft.com/office/drawing/2014/main" id="{AAACE559-3C98-4F76-A8C0-19AE9EAAFA45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63500</xdr:colOff>
      <xdr:row>22</xdr:row>
      <xdr:rowOff>3175</xdr:rowOff>
    </xdr:from>
    <xdr:to>
      <xdr:col>22</xdr:col>
      <xdr:colOff>342900</xdr:colOff>
      <xdr:row>22</xdr:row>
      <xdr:rowOff>3175</xdr:rowOff>
    </xdr:to>
    <xdr:sp macro="" textlink="">
      <xdr:nvSpPr>
        <xdr:cNvPr id="37" name="角丸四角形 36">
          <a:extLst>
            <a:ext uri="{FF2B5EF4-FFF2-40B4-BE49-F238E27FC236}">
              <a16:creationId xmlns:a16="http://schemas.microsoft.com/office/drawing/2014/main" id="{4C708F76-7717-4DCC-A185-2FC612942F8E}"/>
            </a:ext>
          </a:extLst>
        </xdr:cNvPr>
        <xdr:cNvSpPr/>
      </xdr:nvSpPr>
      <xdr:spPr>
        <a:xfrm>
          <a:off x="11236325" y="906145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22</xdr:row>
      <xdr:rowOff>0</xdr:rowOff>
    </xdr:from>
    <xdr:to>
      <xdr:col>22</xdr:col>
      <xdr:colOff>355600</xdr:colOff>
      <xdr:row>22</xdr:row>
      <xdr:rowOff>0</xdr:rowOff>
    </xdr:to>
    <xdr:sp macro="" textlink="">
      <xdr:nvSpPr>
        <xdr:cNvPr id="38" name="角丸四角形 37">
          <a:extLst>
            <a:ext uri="{FF2B5EF4-FFF2-40B4-BE49-F238E27FC236}">
              <a16:creationId xmlns:a16="http://schemas.microsoft.com/office/drawing/2014/main" id="{92D2FAEC-CE80-46BE-96C1-86AAC278EA8F}"/>
            </a:ext>
          </a:extLst>
        </xdr:cNvPr>
        <xdr:cNvSpPr/>
      </xdr:nvSpPr>
      <xdr:spPr>
        <a:xfrm>
          <a:off x="112490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101600</xdr:colOff>
      <xdr:row>22</xdr:row>
      <xdr:rowOff>0</xdr:rowOff>
    </xdr:from>
    <xdr:to>
      <xdr:col>22</xdr:col>
      <xdr:colOff>381000</xdr:colOff>
      <xdr:row>22</xdr:row>
      <xdr:rowOff>0</xdr:rowOff>
    </xdr:to>
    <xdr:sp macro="" textlink="">
      <xdr:nvSpPr>
        <xdr:cNvPr id="39" name="角丸四角形 38">
          <a:extLst>
            <a:ext uri="{FF2B5EF4-FFF2-40B4-BE49-F238E27FC236}">
              <a16:creationId xmlns:a16="http://schemas.microsoft.com/office/drawing/2014/main" id="{C6BDFDEE-B658-4062-A795-5531B8C6FC28}"/>
            </a:ext>
          </a:extLst>
        </xdr:cNvPr>
        <xdr:cNvSpPr/>
      </xdr:nvSpPr>
      <xdr:spPr>
        <a:xfrm>
          <a:off x="112744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88900</xdr:colOff>
      <xdr:row>22</xdr:row>
      <xdr:rowOff>0</xdr:rowOff>
    </xdr:from>
    <xdr:to>
      <xdr:col>22</xdr:col>
      <xdr:colOff>368300</xdr:colOff>
      <xdr:row>22</xdr:row>
      <xdr:rowOff>0</xdr:rowOff>
    </xdr:to>
    <xdr:sp macro="" textlink="">
      <xdr:nvSpPr>
        <xdr:cNvPr id="40" name="角丸四角形 39">
          <a:extLst>
            <a:ext uri="{FF2B5EF4-FFF2-40B4-BE49-F238E27FC236}">
              <a16:creationId xmlns:a16="http://schemas.microsoft.com/office/drawing/2014/main" id="{DB60541E-DD75-493E-85EB-47E4AC6145D2}"/>
            </a:ext>
          </a:extLst>
        </xdr:cNvPr>
        <xdr:cNvSpPr/>
      </xdr:nvSpPr>
      <xdr:spPr>
        <a:xfrm>
          <a:off x="11261725" y="9058275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  <xdr:twoCellAnchor>
    <xdr:from>
      <xdr:col>22</xdr:col>
      <xdr:colOff>76200</xdr:colOff>
      <xdr:row>21</xdr:row>
      <xdr:rowOff>349250</xdr:rowOff>
    </xdr:from>
    <xdr:to>
      <xdr:col>22</xdr:col>
      <xdr:colOff>355600</xdr:colOff>
      <xdr:row>21</xdr:row>
      <xdr:rowOff>349250</xdr:rowOff>
    </xdr:to>
    <xdr:sp macro="" textlink="">
      <xdr:nvSpPr>
        <xdr:cNvPr id="41" name="角丸四角形 40">
          <a:extLst>
            <a:ext uri="{FF2B5EF4-FFF2-40B4-BE49-F238E27FC236}">
              <a16:creationId xmlns:a16="http://schemas.microsoft.com/office/drawing/2014/main" id="{A7DCCD34-6C33-41AB-B001-0FADBEAEEBF9}"/>
            </a:ext>
          </a:extLst>
        </xdr:cNvPr>
        <xdr:cNvSpPr/>
      </xdr:nvSpPr>
      <xdr:spPr>
        <a:xfrm>
          <a:off x="11249025" y="9055100"/>
          <a:ext cx="279400" cy="0"/>
        </a:xfrm>
        <a:prstGeom prst="round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endParaRPr lang="ja-JP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37:L49"/>
  <sheetViews>
    <sheetView tabSelected="1" topLeftCell="A14" zoomScaleNormal="100" workbookViewId="0">
      <selection activeCell="K25" sqref="K25"/>
    </sheetView>
  </sheetViews>
  <sheetFormatPr defaultColWidth="8.99609375" defaultRowHeight="13.5" x14ac:dyDescent="0.1"/>
  <cols>
    <col min="1" max="10" width="8.99609375" style="95"/>
    <col min="11" max="11" width="6.6796875" style="95" customWidth="1"/>
    <col min="12" max="16384" width="8.99609375" style="95"/>
  </cols>
  <sheetData>
    <row r="37" spans="1:12" ht="13.15" customHeight="1" x14ac:dyDescent="0.1">
      <c r="A37" s="114"/>
      <c r="B37" s="114"/>
      <c r="C37" s="114"/>
      <c r="D37" s="114"/>
      <c r="E37" s="114"/>
      <c r="F37" s="114"/>
      <c r="G37" s="114"/>
      <c r="H37" s="114"/>
      <c r="I37" s="114"/>
      <c r="J37" s="114"/>
      <c r="K37" s="114"/>
    </row>
    <row r="38" spans="1:12" ht="13.15" customHeight="1" x14ac:dyDescent="0.1">
      <c r="A38" s="121" t="s">
        <v>90</v>
      </c>
      <c r="B38" s="121"/>
      <c r="C38" s="122">
        <f>組合せデータ!C2</f>
        <v>45689</v>
      </c>
      <c r="D38" s="123"/>
      <c r="E38" s="123"/>
      <c r="F38" s="120">
        <f>WEEKDAY(C38,1)</f>
        <v>7</v>
      </c>
      <c r="G38" s="122">
        <f>組合せデータ!D2</f>
        <v>45690</v>
      </c>
      <c r="H38" s="123"/>
      <c r="I38" s="123"/>
      <c r="J38" s="120">
        <f>WEEKDAY(G38,1)</f>
        <v>1</v>
      </c>
      <c r="K38" s="114"/>
    </row>
    <row r="39" spans="1:12" ht="13.15" customHeight="1" x14ac:dyDescent="0.1">
      <c r="A39" s="121"/>
      <c r="B39" s="121"/>
      <c r="C39" s="123"/>
      <c r="D39" s="123"/>
      <c r="E39" s="123"/>
      <c r="F39" s="120"/>
      <c r="G39" s="123"/>
      <c r="H39" s="123"/>
      <c r="I39" s="123"/>
      <c r="J39" s="120"/>
      <c r="K39" s="114"/>
    </row>
    <row r="40" spans="1:12" ht="13.15" customHeight="1" x14ac:dyDescent="0.1">
      <c r="A40" s="121"/>
      <c r="B40" s="121"/>
      <c r="C40" s="123"/>
      <c r="D40" s="123"/>
      <c r="E40" s="123"/>
      <c r="F40" s="120"/>
      <c r="G40" s="123"/>
      <c r="H40" s="123"/>
      <c r="I40" s="123"/>
      <c r="J40" s="120"/>
      <c r="K40" s="114"/>
    </row>
    <row r="41" spans="1:12" ht="13.15" customHeight="1" x14ac:dyDescent="0.1">
      <c r="A41" s="114"/>
      <c r="B41" s="114"/>
      <c r="C41" s="114"/>
      <c r="D41" s="114"/>
      <c r="E41" s="114"/>
      <c r="F41" s="114"/>
      <c r="G41" s="114"/>
      <c r="H41" s="114"/>
      <c r="I41" s="114"/>
      <c r="J41" s="114"/>
      <c r="K41" s="114"/>
    </row>
    <row r="42" spans="1:12" ht="13.15" customHeight="1" x14ac:dyDescent="0.1">
      <c r="A42" s="121" t="s">
        <v>91</v>
      </c>
      <c r="B42" s="121"/>
      <c r="C42" s="119" t="str">
        <f>組合せデータ!C3</f>
        <v>下東条コミセンG</v>
      </c>
      <c r="D42" s="119"/>
      <c r="E42" s="119"/>
      <c r="F42" s="119"/>
      <c r="G42" s="119"/>
      <c r="H42" s="119"/>
      <c r="I42" s="119"/>
      <c r="J42" s="119"/>
      <c r="K42" s="114"/>
      <c r="L42" s="96"/>
    </row>
    <row r="43" spans="1:12" ht="13.15" customHeight="1" x14ac:dyDescent="0.1">
      <c r="A43" s="121"/>
      <c r="B43" s="121"/>
      <c r="C43" s="119"/>
      <c r="D43" s="119"/>
      <c r="E43" s="119"/>
      <c r="F43" s="119"/>
      <c r="G43" s="119"/>
      <c r="H43" s="119"/>
      <c r="I43" s="119"/>
      <c r="J43" s="119"/>
      <c r="K43" s="114"/>
    </row>
    <row r="44" spans="1:12" ht="13.15" customHeight="1" x14ac:dyDescent="0.1">
      <c r="A44" s="121"/>
      <c r="B44" s="121"/>
      <c r="C44" s="119"/>
      <c r="D44" s="119"/>
      <c r="E44" s="119"/>
      <c r="F44" s="119"/>
      <c r="G44" s="119"/>
      <c r="H44" s="119"/>
      <c r="I44" s="119"/>
      <c r="J44" s="119"/>
      <c r="K44" s="114"/>
    </row>
    <row r="45" spans="1:12" ht="13.15" customHeight="1" x14ac:dyDescent="0.1">
      <c r="A45" s="114"/>
      <c r="B45" s="114"/>
      <c r="C45" s="114"/>
      <c r="D45" s="114"/>
      <c r="E45" s="114"/>
      <c r="F45" s="114"/>
      <c r="G45" s="114"/>
      <c r="H45" s="114"/>
      <c r="I45" s="114"/>
      <c r="J45" s="114"/>
      <c r="K45" s="114"/>
    </row>
    <row r="46" spans="1:12" ht="13.15" customHeight="1" x14ac:dyDescent="0.1">
      <c r="A46" s="114"/>
      <c r="B46" s="114"/>
      <c r="C46" s="114"/>
      <c r="D46" s="114"/>
      <c r="E46" s="114"/>
      <c r="F46" s="114"/>
      <c r="G46" s="114"/>
      <c r="H46" s="114"/>
      <c r="I46" s="114"/>
      <c r="J46" s="114"/>
      <c r="K46" s="114"/>
    </row>
    <row r="48" spans="1:12" x14ac:dyDescent="0.1">
      <c r="G48" s="97"/>
    </row>
    <row r="49" spans="7:7" x14ac:dyDescent="0.1">
      <c r="G49" s="98"/>
    </row>
  </sheetData>
  <mergeCells count="7">
    <mergeCell ref="C42:J44"/>
    <mergeCell ref="F38:F40"/>
    <mergeCell ref="A38:B40"/>
    <mergeCell ref="C38:E40"/>
    <mergeCell ref="G38:I40"/>
    <mergeCell ref="J38:J40"/>
    <mergeCell ref="A42:B44"/>
  </mergeCells>
  <phoneticPr fontId="3"/>
  <pageMargins left="0.45" right="0.27" top="1" bottom="1" header="0.51200000000000001" footer="0.51200000000000001"/>
  <pageSetup paperSize="9" orientation="portrait" horizontalDpi="4294967293" verticalDpi="0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Q61"/>
  <sheetViews>
    <sheetView workbookViewId="0">
      <selection activeCell="N51" sqref="N51"/>
    </sheetView>
  </sheetViews>
  <sheetFormatPr defaultColWidth="8.99609375" defaultRowHeight="13.5" x14ac:dyDescent="0.1"/>
  <cols>
    <col min="1" max="5" width="2.58984375" style="63" customWidth="1"/>
    <col min="6" max="6" width="3.26953125" style="63" customWidth="1"/>
    <col min="7" max="7" width="2.99609375" style="63" customWidth="1"/>
    <col min="8" max="13" width="2.58984375" style="63" customWidth="1"/>
    <col min="14" max="14" width="10.36328125" style="63" customWidth="1"/>
    <col min="15" max="32" width="2.58984375" style="63" customWidth="1"/>
    <col min="33" max="33" width="2.31640625" style="63" customWidth="1"/>
    <col min="34" max="34" width="8.99609375" style="63" hidden="1" customWidth="1"/>
    <col min="35" max="35" width="0" style="63" hidden="1" customWidth="1"/>
    <col min="36" max="36" width="8.99609375" style="63" hidden="1" customWidth="1"/>
    <col min="37" max="16384" width="8.99609375" style="63"/>
  </cols>
  <sheetData>
    <row r="1" spans="1:43" x14ac:dyDescent="0.1">
      <c r="A1" s="135" t="str">
        <f>組合せデータ!C1</f>
        <v>ひまわりリーグU-10</v>
      </c>
      <c r="B1" s="135"/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  <c r="W1" s="135"/>
      <c r="X1" s="135"/>
      <c r="Y1" s="135"/>
      <c r="Z1" s="135"/>
      <c r="AA1" s="135"/>
      <c r="AB1" s="135"/>
      <c r="AC1" s="135"/>
      <c r="AD1" s="135"/>
      <c r="AE1" s="135"/>
      <c r="AF1" s="135"/>
      <c r="AG1" s="135"/>
    </row>
    <row r="2" spans="1:43" x14ac:dyDescent="0.1">
      <c r="A2" s="135"/>
      <c r="B2" s="135"/>
      <c r="C2" s="135"/>
      <c r="D2" s="135"/>
      <c r="E2" s="135"/>
      <c r="F2" s="135"/>
      <c r="G2" s="135"/>
      <c r="H2" s="135"/>
      <c r="I2" s="135"/>
      <c r="J2" s="135"/>
      <c r="K2" s="135"/>
      <c r="L2" s="135"/>
      <c r="M2" s="135"/>
      <c r="N2" s="135"/>
      <c r="O2" s="135"/>
      <c r="P2" s="135"/>
      <c r="Q2" s="135"/>
      <c r="R2" s="135"/>
      <c r="S2" s="135"/>
      <c r="T2" s="135"/>
      <c r="U2" s="135"/>
      <c r="V2" s="135"/>
      <c r="W2" s="135"/>
      <c r="X2" s="135"/>
      <c r="Y2" s="135"/>
      <c r="Z2" s="135"/>
      <c r="AA2" s="135"/>
      <c r="AB2" s="135"/>
      <c r="AC2" s="135"/>
      <c r="AD2" s="135"/>
      <c r="AE2" s="135"/>
      <c r="AF2" s="135"/>
      <c r="AG2" s="135"/>
    </row>
    <row r="3" spans="1:43" x14ac:dyDescent="0.1">
      <c r="A3" s="135"/>
      <c r="B3" s="135"/>
      <c r="C3" s="135"/>
      <c r="D3" s="135"/>
      <c r="E3" s="135"/>
      <c r="F3" s="135"/>
      <c r="G3" s="135"/>
      <c r="H3" s="135"/>
      <c r="I3" s="135"/>
      <c r="J3" s="135"/>
      <c r="K3" s="135"/>
      <c r="L3" s="135"/>
      <c r="M3" s="135"/>
      <c r="N3" s="135"/>
      <c r="O3" s="135"/>
      <c r="P3" s="135"/>
      <c r="Q3" s="135"/>
      <c r="R3" s="135"/>
      <c r="S3" s="135"/>
      <c r="T3" s="135"/>
      <c r="U3" s="135"/>
      <c r="V3" s="135"/>
      <c r="W3" s="135"/>
      <c r="X3" s="135"/>
      <c r="Y3" s="135"/>
      <c r="Z3" s="135"/>
      <c r="AA3" s="135"/>
      <c r="AB3" s="135"/>
      <c r="AC3" s="135"/>
      <c r="AD3" s="135"/>
      <c r="AE3" s="135"/>
      <c r="AF3" s="135"/>
      <c r="AG3" s="135"/>
    </row>
    <row r="4" spans="1:43" x14ac:dyDescent="0.1">
      <c r="A4" s="64"/>
      <c r="B4" s="126" t="s">
        <v>50</v>
      </c>
      <c r="C4" s="126"/>
      <c r="D4" s="128" t="s">
        <v>29</v>
      </c>
      <c r="E4" s="128"/>
      <c r="F4" s="128"/>
      <c r="G4" s="128"/>
      <c r="H4" s="128"/>
      <c r="I4" s="128"/>
      <c r="J4" s="128"/>
      <c r="K4" s="128"/>
      <c r="L4" s="128"/>
      <c r="M4" s="128"/>
      <c r="N4" s="128"/>
      <c r="O4" s="128"/>
      <c r="P4" s="128"/>
      <c r="Q4" s="128"/>
      <c r="R4" s="128"/>
      <c r="S4" s="128"/>
      <c r="T4" s="128"/>
      <c r="U4" s="64"/>
      <c r="V4" s="64"/>
      <c r="W4" s="64"/>
      <c r="X4" s="64"/>
      <c r="Y4" s="64"/>
      <c r="Z4" s="64"/>
      <c r="AA4" s="64"/>
      <c r="AB4" s="64"/>
      <c r="AC4" s="64"/>
      <c r="AD4" s="64"/>
      <c r="AE4" s="64"/>
      <c r="AF4" s="64"/>
      <c r="AG4" s="64"/>
    </row>
    <row r="5" spans="1:43" x14ac:dyDescent="0.1">
      <c r="A5" s="64"/>
      <c r="B5" s="126"/>
      <c r="C5" s="126"/>
      <c r="D5" s="128"/>
      <c r="E5" s="128"/>
      <c r="F5" s="128"/>
      <c r="G5" s="128"/>
      <c r="H5" s="128"/>
      <c r="I5" s="128"/>
      <c r="J5" s="128"/>
      <c r="K5" s="128"/>
      <c r="L5" s="128"/>
      <c r="M5" s="128"/>
      <c r="N5" s="128"/>
      <c r="O5" s="128"/>
      <c r="P5" s="128"/>
      <c r="Q5" s="128"/>
      <c r="R5" s="128"/>
      <c r="S5" s="128"/>
      <c r="T5" s="128"/>
      <c r="U5" s="64"/>
      <c r="V5" s="64"/>
      <c r="W5" s="64"/>
      <c r="X5" s="64"/>
      <c r="Y5" s="64"/>
      <c r="Z5" s="64"/>
      <c r="AA5" s="64"/>
      <c r="AB5" s="64"/>
      <c r="AC5" s="64"/>
      <c r="AD5" s="64"/>
      <c r="AE5" s="64"/>
      <c r="AF5" s="64"/>
      <c r="AG5" s="64"/>
    </row>
    <row r="6" spans="1:43" x14ac:dyDescent="0.1">
      <c r="A6" s="64"/>
      <c r="B6" s="126" t="s">
        <v>51</v>
      </c>
      <c r="C6" s="126"/>
      <c r="D6" s="128" t="s">
        <v>52</v>
      </c>
      <c r="E6" s="128"/>
      <c r="F6" s="128"/>
      <c r="G6" s="128"/>
      <c r="H6" s="128"/>
      <c r="I6" s="128"/>
      <c r="J6" s="128"/>
      <c r="K6" s="128"/>
      <c r="L6" s="128"/>
      <c r="M6" s="128"/>
      <c r="N6" s="128"/>
      <c r="O6" s="128"/>
      <c r="P6" s="128"/>
      <c r="Q6" s="128"/>
      <c r="R6" s="128"/>
      <c r="S6" s="128"/>
      <c r="T6" s="128"/>
      <c r="U6" s="64"/>
      <c r="V6" s="64"/>
      <c r="W6" s="64"/>
      <c r="X6" s="64"/>
      <c r="Y6" s="64"/>
      <c r="Z6" s="64"/>
      <c r="AA6" s="64"/>
      <c r="AB6" s="64"/>
      <c r="AC6" s="64"/>
      <c r="AD6" s="64"/>
      <c r="AE6" s="64"/>
      <c r="AF6" s="64"/>
      <c r="AG6" s="64"/>
    </row>
    <row r="7" spans="1:43" x14ac:dyDescent="0.1">
      <c r="A7" s="64"/>
      <c r="B7" s="126"/>
      <c r="C7" s="126"/>
      <c r="D7" s="128"/>
      <c r="E7" s="128"/>
      <c r="F7" s="128"/>
      <c r="G7" s="128"/>
      <c r="H7" s="128"/>
      <c r="I7" s="128"/>
      <c r="J7" s="128"/>
      <c r="K7" s="128"/>
      <c r="L7" s="128"/>
      <c r="M7" s="128"/>
      <c r="N7" s="128"/>
      <c r="O7" s="128"/>
      <c r="P7" s="128"/>
      <c r="Q7" s="128"/>
      <c r="R7" s="128"/>
      <c r="S7" s="128"/>
      <c r="T7" s="128"/>
      <c r="U7" s="64"/>
      <c r="V7" s="64"/>
      <c r="W7" s="64"/>
      <c r="X7" s="64"/>
      <c r="Y7" s="64"/>
      <c r="Z7" s="64"/>
      <c r="AA7" s="64"/>
      <c r="AB7" s="64"/>
      <c r="AC7" s="64"/>
      <c r="AD7" s="64"/>
      <c r="AE7" s="64"/>
      <c r="AF7" s="64"/>
      <c r="AG7" s="64"/>
    </row>
    <row r="8" spans="1:43" x14ac:dyDescent="0.1">
      <c r="A8" s="127" t="s">
        <v>40</v>
      </c>
      <c r="B8" s="130" t="s">
        <v>53</v>
      </c>
      <c r="C8" s="130"/>
      <c r="D8" s="130"/>
      <c r="E8" s="130"/>
      <c r="F8" s="68" t="s">
        <v>41</v>
      </c>
      <c r="G8" s="69"/>
      <c r="H8" s="69"/>
      <c r="I8" s="69"/>
      <c r="J8" s="69"/>
      <c r="K8" s="69"/>
      <c r="L8" s="64"/>
      <c r="M8" s="64"/>
      <c r="N8" s="64"/>
      <c r="O8" s="64"/>
      <c r="P8" s="64"/>
      <c r="Q8" s="64"/>
      <c r="R8" s="64"/>
      <c r="S8" s="64"/>
      <c r="T8" s="64"/>
      <c r="U8" s="64"/>
      <c r="V8" s="64"/>
      <c r="W8" s="64"/>
      <c r="X8" s="64"/>
      <c r="Y8" s="64"/>
      <c r="Z8" s="64"/>
      <c r="AA8" s="64"/>
      <c r="AB8" s="64"/>
      <c r="AC8" s="64"/>
      <c r="AD8" s="64"/>
      <c r="AE8" s="64"/>
      <c r="AF8" s="64"/>
      <c r="AG8" s="64"/>
    </row>
    <row r="9" spans="1:43" ht="13.5" customHeight="1" x14ac:dyDescent="0.1">
      <c r="A9" s="127"/>
      <c r="B9" s="130"/>
      <c r="C9" s="130"/>
      <c r="D9" s="130"/>
      <c r="E9" s="130"/>
      <c r="F9" s="70" t="s">
        <v>42</v>
      </c>
      <c r="G9" s="69"/>
      <c r="H9" s="69"/>
      <c r="I9" s="69"/>
      <c r="J9" s="69"/>
      <c r="K9" s="69"/>
      <c r="L9" s="64"/>
      <c r="M9" s="64"/>
      <c r="N9" s="64"/>
      <c r="O9" s="64"/>
      <c r="P9" s="64"/>
      <c r="Q9" s="64"/>
      <c r="R9" s="64"/>
      <c r="S9" s="64"/>
      <c r="T9" s="64"/>
      <c r="U9" s="64"/>
      <c r="V9" s="64"/>
      <c r="W9" s="64"/>
      <c r="X9" s="64"/>
      <c r="Y9" s="64"/>
      <c r="Z9" s="64"/>
      <c r="AA9" s="64"/>
      <c r="AB9" s="64"/>
      <c r="AC9" s="64"/>
      <c r="AD9" s="64"/>
      <c r="AE9" s="64"/>
      <c r="AF9" s="64"/>
      <c r="AG9" s="64"/>
    </row>
    <row r="10" spans="1:43" ht="13.5" customHeight="1" x14ac:dyDescent="0.1">
      <c r="A10" s="66"/>
      <c r="B10" s="67"/>
      <c r="C10" s="67"/>
      <c r="D10" s="67"/>
      <c r="E10" s="67"/>
      <c r="F10" s="70"/>
      <c r="G10" s="69"/>
      <c r="H10" s="69"/>
      <c r="I10" s="69"/>
      <c r="J10" s="69"/>
      <c r="K10" s="69"/>
      <c r="L10" s="64"/>
      <c r="M10" s="64"/>
      <c r="N10" s="64"/>
      <c r="O10" s="64"/>
      <c r="P10" s="64"/>
      <c r="Q10" s="64"/>
      <c r="R10" s="64"/>
      <c r="S10" s="64"/>
      <c r="T10" s="64"/>
      <c r="U10" s="64"/>
      <c r="V10" s="64"/>
      <c r="W10" s="64"/>
      <c r="X10" s="64"/>
      <c r="Y10" s="64"/>
      <c r="Z10" s="64"/>
      <c r="AA10" s="64"/>
      <c r="AB10" s="64"/>
      <c r="AC10" s="64"/>
      <c r="AD10" s="64"/>
      <c r="AE10" s="64"/>
      <c r="AF10" s="64"/>
      <c r="AG10" s="64"/>
    </row>
    <row r="11" spans="1:43" x14ac:dyDescent="0.1">
      <c r="A11" s="127" t="s">
        <v>43</v>
      </c>
      <c r="B11" s="130" t="s">
        <v>54</v>
      </c>
      <c r="C11" s="130"/>
      <c r="D11" s="130"/>
      <c r="E11" s="130"/>
      <c r="F11" s="129">
        <f>組合せデータ!C2</f>
        <v>45689</v>
      </c>
      <c r="G11" s="129"/>
      <c r="H11" s="129"/>
      <c r="I11" s="129"/>
      <c r="J11" s="129"/>
      <c r="K11" s="129"/>
      <c r="L11" s="133">
        <f>WEEKDAY(F11,1)</f>
        <v>7</v>
      </c>
      <c r="M11" s="133"/>
      <c r="N11" s="129">
        <f>F11+1</f>
        <v>45690</v>
      </c>
      <c r="O11" s="129"/>
      <c r="P11" s="129"/>
      <c r="Q11" s="129"/>
      <c r="R11" s="132">
        <f>WEEKDAY(N11,1)</f>
        <v>1</v>
      </c>
      <c r="S11" s="132"/>
      <c r="T11" s="64"/>
      <c r="U11" s="64"/>
      <c r="V11" s="64"/>
      <c r="W11" s="64"/>
      <c r="X11" s="64"/>
      <c r="Y11" s="64"/>
      <c r="Z11" s="64"/>
      <c r="AA11" s="64"/>
      <c r="AB11" s="64"/>
      <c r="AC11" s="64"/>
      <c r="AD11" s="64"/>
      <c r="AE11" s="64"/>
      <c r="AF11" s="64"/>
      <c r="AG11" s="64"/>
    </row>
    <row r="12" spans="1:43" x14ac:dyDescent="0.1">
      <c r="A12" s="127"/>
      <c r="B12" s="130"/>
      <c r="C12" s="130"/>
      <c r="D12" s="130"/>
      <c r="E12" s="130"/>
      <c r="F12" s="129"/>
      <c r="G12" s="129"/>
      <c r="H12" s="129"/>
      <c r="I12" s="129"/>
      <c r="J12" s="129"/>
      <c r="K12" s="129"/>
      <c r="L12" s="133"/>
      <c r="M12" s="133"/>
      <c r="N12" s="129"/>
      <c r="O12" s="129"/>
      <c r="P12" s="129"/>
      <c r="Q12" s="129"/>
      <c r="R12" s="132"/>
      <c r="S12" s="132"/>
      <c r="T12" s="64"/>
      <c r="U12" s="64"/>
      <c r="V12" s="64"/>
      <c r="W12" s="64"/>
      <c r="X12" s="64"/>
      <c r="Y12" s="64"/>
      <c r="Z12" s="64"/>
      <c r="AA12" s="64"/>
      <c r="AB12" s="64"/>
      <c r="AC12" s="64"/>
      <c r="AD12" s="64"/>
      <c r="AE12" s="64"/>
      <c r="AF12" s="64"/>
      <c r="AG12" s="64"/>
    </row>
    <row r="13" spans="1:43" ht="17.25" x14ac:dyDescent="0.1">
      <c r="A13" s="127" t="s">
        <v>44</v>
      </c>
      <c r="B13" s="130" t="s">
        <v>55</v>
      </c>
      <c r="C13" s="130"/>
      <c r="D13" s="130"/>
      <c r="E13" s="130"/>
      <c r="F13" s="134" t="str">
        <f>組合せデータ!C3</f>
        <v>下東条コミセンG</v>
      </c>
      <c r="G13" s="130"/>
      <c r="H13" s="130"/>
      <c r="I13" s="130"/>
      <c r="J13" s="130"/>
      <c r="K13" s="130"/>
      <c r="L13" s="130"/>
      <c r="M13" s="130"/>
      <c r="N13" s="130"/>
      <c r="O13" s="130"/>
      <c r="P13" s="130"/>
      <c r="Q13" s="130"/>
      <c r="R13" s="130"/>
      <c r="S13" s="130"/>
      <c r="T13" s="130"/>
      <c r="U13" s="130"/>
      <c r="V13" s="64"/>
      <c r="W13" s="64"/>
      <c r="X13" s="64"/>
      <c r="Y13" s="64"/>
      <c r="Z13" s="64"/>
      <c r="AA13" s="64"/>
      <c r="AB13" s="64"/>
      <c r="AC13" s="64"/>
      <c r="AD13" s="64"/>
      <c r="AE13" s="64"/>
      <c r="AF13" s="64"/>
      <c r="AG13" s="64"/>
      <c r="AI13" s="71"/>
      <c r="AJ13" s="72"/>
      <c r="AK13" s="72"/>
      <c r="AL13" s="72"/>
      <c r="AM13" s="72"/>
      <c r="AN13" s="72"/>
      <c r="AO13" s="72"/>
      <c r="AP13" s="72"/>
      <c r="AQ13" s="72"/>
    </row>
    <row r="14" spans="1:43" ht="17.25" x14ac:dyDescent="0.15">
      <c r="A14" s="127"/>
      <c r="B14" s="130"/>
      <c r="C14" s="130"/>
      <c r="D14" s="130"/>
      <c r="E14" s="130"/>
      <c r="F14" s="130"/>
      <c r="G14" s="130"/>
      <c r="H14" s="130"/>
      <c r="I14" s="130"/>
      <c r="J14" s="130"/>
      <c r="K14" s="130"/>
      <c r="L14" s="130"/>
      <c r="M14" s="130"/>
      <c r="N14" s="130"/>
      <c r="O14" s="130"/>
      <c r="P14" s="130"/>
      <c r="Q14" s="130"/>
      <c r="R14" s="130"/>
      <c r="S14" s="130"/>
      <c r="T14" s="130"/>
      <c r="U14" s="130"/>
      <c r="V14" s="64"/>
      <c r="W14" s="64"/>
      <c r="X14" s="64"/>
      <c r="Y14" s="64"/>
      <c r="Z14" s="64"/>
      <c r="AA14" s="64"/>
      <c r="AB14" s="64"/>
      <c r="AC14" s="64"/>
      <c r="AD14" s="64"/>
      <c r="AE14" s="64"/>
      <c r="AF14" s="64"/>
      <c r="AG14" s="64"/>
      <c r="AI14" s="73"/>
      <c r="AJ14" s="73"/>
      <c r="AK14" s="73"/>
      <c r="AL14" s="73"/>
      <c r="AM14" s="73"/>
      <c r="AN14" s="72"/>
      <c r="AO14" s="73"/>
      <c r="AP14" s="73"/>
      <c r="AQ14" s="73"/>
    </row>
    <row r="15" spans="1:43" x14ac:dyDescent="0.1">
      <c r="A15" s="127" t="s">
        <v>45</v>
      </c>
      <c r="B15" s="130" t="s">
        <v>56</v>
      </c>
      <c r="C15" s="130"/>
      <c r="D15" s="130"/>
      <c r="E15" s="130"/>
      <c r="F15" s="130" t="str">
        <f>組合せデータ!C4</f>
        <v>U-10</v>
      </c>
      <c r="G15" s="130"/>
      <c r="H15" s="130"/>
      <c r="I15" s="130"/>
      <c r="J15" s="130"/>
      <c r="K15" s="130"/>
      <c r="L15" s="130"/>
      <c r="M15" s="130"/>
      <c r="N15" s="130"/>
      <c r="O15" s="130"/>
      <c r="P15" s="130"/>
      <c r="Q15" s="130"/>
      <c r="R15" s="64"/>
      <c r="S15" s="64"/>
      <c r="T15" s="64"/>
      <c r="U15" s="64"/>
      <c r="V15" s="64"/>
      <c r="W15" s="64"/>
      <c r="X15" s="64"/>
      <c r="Y15" s="64"/>
      <c r="Z15" s="64"/>
      <c r="AA15" s="64"/>
      <c r="AB15" s="64"/>
      <c r="AC15" s="64"/>
      <c r="AD15" s="64"/>
      <c r="AE15" s="64"/>
      <c r="AF15" s="64"/>
      <c r="AG15" s="64"/>
    </row>
    <row r="16" spans="1:43" x14ac:dyDescent="0.1">
      <c r="A16" s="127"/>
      <c r="B16" s="130"/>
      <c r="C16" s="130"/>
      <c r="D16" s="130"/>
      <c r="E16" s="130"/>
      <c r="F16" s="130"/>
      <c r="G16" s="130"/>
      <c r="H16" s="130"/>
      <c r="I16" s="130"/>
      <c r="J16" s="130"/>
      <c r="K16" s="130"/>
      <c r="L16" s="130"/>
      <c r="M16" s="130"/>
      <c r="N16" s="130"/>
      <c r="O16" s="130"/>
      <c r="P16" s="130"/>
      <c r="Q16" s="130"/>
      <c r="R16" s="64"/>
      <c r="S16" s="64"/>
      <c r="T16" s="64"/>
      <c r="U16" s="64"/>
      <c r="V16" s="64"/>
      <c r="W16" s="64"/>
      <c r="X16" s="64"/>
      <c r="Y16" s="64"/>
      <c r="Z16" s="64"/>
      <c r="AA16" s="64"/>
      <c r="AB16" s="64"/>
      <c r="AC16" s="64"/>
      <c r="AD16" s="64"/>
      <c r="AE16" s="64"/>
      <c r="AF16" s="64"/>
      <c r="AG16" s="64"/>
    </row>
    <row r="17" spans="1:33" x14ac:dyDescent="0.1">
      <c r="A17" s="127" t="s">
        <v>46</v>
      </c>
      <c r="B17" s="130" t="s">
        <v>57</v>
      </c>
      <c r="C17" s="130"/>
      <c r="D17" s="130"/>
      <c r="E17" s="130"/>
      <c r="F17" s="131" t="s">
        <v>129</v>
      </c>
      <c r="G17" s="131"/>
      <c r="H17" s="131"/>
      <c r="I17" s="131"/>
      <c r="J17" s="131"/>
      <c r="K17" s="131"/>
      <c r="L17" s="131"/>
      <c r="M17" s="131"/>
      <c r="N17" s="131"/>
      <c r="O17" s="131"/>
      <c r="P17" s="131"/>
      <c r="Q17" s="131"/>
      <c r="R17" s="131"/>
      <c r="S17" s="131"/>
      <c r="T17" s="131"/>
      <c r="U17" s="131"/>
      <c r="V17" s="131"/>
      <c r="W17" s="131"/>
      <c r="X17" s="131"/>
      <c r="Y17" s="131"/>
      <c r="Z17" s="64"/>
      <c r="AA17" s="64"/>
      <c r="AB17" s="64"/>
      <c r="AC17" s="64"/>
      <c r="AD17" s="64"/>
      <c r="AE17" s="64"/>
      <c r="AF17" s="64"/>
      <c r="AG17" s="64"/>
    </row>
    <row r="18" spans="1:33" x14ac:dyDescent="0.1">
      <c r="A18" s="127"/>
      <c r="B18" s="130"/>
      <c r="C18" s="130"/>
      <c r="D18" s="130"/>
      <c r="E18" s="130"/>
      <c r="F18" s="131"/>
      <c r="G18" s="131"/>
      <c r="H18" s="131"/>
      <c r="I18" s="131"/>
      <c r="J18" s="131"/>
      <c r="K18" s="131"/>
      <c r="L18" s="131"/>
      <c r="M18" s="131"/>
      <c r="N18" s="131"/>
      <c r="O18" s="131"/>
      <c r="P18" s="131"/>
      <c r="Q18" s="131"/>
      <c r="R18" s="131"/>
      <c r="S18" s="131"/>
      <c r="T18" s="131"/>
      <c r="U18" s="131"/>
      <c r="V18" s="131"/>
      <c r="W18" s="131"/>
      <c r="X18" s="131"/>
      <c r="Y18" s="131"/>
      <c r="Z18" s="64"/>
      <c r="AA18" s="64"/>
      <c r="AB18" s="64"/>
      <c r="AC18" s="64"/>
      <c r="AD18" s="64"/>
      <c r="AE18" s="64"/>
      <c r="AF18" s="64"/>
      <c r="AG18" s="64"/>
    </row>
    <row r="19" spans="1:33" x14ac:dyDescent="0.1">
      <c r="A19" s="127" t="s">
        <v>47</v>
      </c>
      <c r="B19" s="128" t="s">
        <v>58</v>
      </c>
      <c r="C19" s="128"/>
      <c r="D19" s="128"/>
      <c r="E19" s="128"/>
      <c r="F19" s="65" t="s">
        <v>59</v>
      </c>
      <c r="G19" s="65"/>
      <c r="H19" s="65"/>
      <c r="I19" s="65"/>
      <c r="J19" s="67"/>
      <c r="K19" s="67"/>
      <c r="L19" s="67"/>
      <c r="M19" s="69"/>
      <c r="N19" s="69"/>
      <c r="O19" s="64"/>
      <c r="P19" s="64"/>
      <c r="Q19" s="64"/>
      <c r="R19" s="64"/>
      <c r="S19" s="64"/>
      <c r="T19" s="64"/>
      <c r="U19" s="64"/>
      <c r="V19" s="64"/>
      <c r="W19" s="64"/>
      <c r="X19" s="64"/>
      <c r="Y19" s="64"/>
      <c r="Z19" s="64"/>
      <c r="AA19" s="64"/>
      <c r="AB19" s="64"/>
      <c r="AC19" s="64"/>
      <c r="AD19" s="64"/>
      <c r="AE19" s="64"/>
      <c r="AF19" s="64"/>
      <c r="AG19" s="64"/>
    </row>
    <row r="20" spans="1:33" x14ac:dyDescent="0.1">
      <c r="A20" s="127"/>
      <c r="B20" s="128"/>
      <c r="C20" s="128"/>
      <c r="D20" s="128"/>
      <c r="E20" s="128"/>
      <c r="F20" s="67"/>
      <c r="G20" s="67"/>
      <c r="H20" s="67"/>
      <c r="I20" s="67"/>
      <c r="J20" s="67"/>
      <c r="K20" s="67"/>
      <c r="L20" s="67"/>
      <c r="M20" s="69"/>
      <c r="N20" s="69"/>
      <c r="O20" s="64"/>
      <c r="P20" s="64"/>
      <c r="Q20" s="64"/>
      <c r="R20" s="64"/>
      <c r="S20" s="64"/>
      <c r="T20" s="64"/>
      <c r="U20" s="64"/>
      <c r="V20" s="64"/>
      <c r="W20" s="64"/>
      <c r="X20" s="64"/>
      <c r="Y20" s="64"/>
      <c r="Z20" s="64"/>
      <c r="AA20" s="64"/>
      <c r="AB20" s="64"/>
      <c r="AC20" s="64"/>
      <c r="AD20" s="64"/>
      <c r="AE20" s="64"/>
      <c r="AF20" s="64"/>
      <c r="AG20" s="64"/>
    </row>
    <row r="21" spans="1:33" x14ac:dyDescent="0.1">
      <c r="A21" s="64"/>
      <c r="B21" s="64"/>
      <c r="C21" s="64"/>
      <c r="D21" s="64"/>
      <c r="E21" s="64"/>
      <c r="F21" s="67" t="s">
        <v>102</v>
      </c>
      <c r="G21" s="64"/>
      <c r="H21" s="64"/>
      <c r="I21" s="67"/>
      <c r="J21" s="67"/>
      <c r="K21" s="67"/>
      <c r="L21" s="67"/>
      <c r="M21" s="69"/>
      <c r="N21" s="69"/>
      <c r="O21" s="64"/>
      <c r="P21" s="64"/>
      <c r="Q21" s="64"/>
      <c r="R21" s="64"/>
      <c r="S21" s="64"/>
      <c r="T21" s="64"/>
      <c r="U21" s="64"/>
      <c r="V21" s="64"/>
      <c r="W21" s="64"/>
      <c r="X21" s="64"/>
      <c r="Y21" s="64"/>
      <c r="Z21" s="64"/>
      <c r="AA21" s="64"/>
      <c r="AB21" s="64"/>
      <c r="AC21" s="64"/>
      <c r="AD21" s="64"/>
      <c r="AE21" s="64"/>
      <c r="AF21" s="64"/>
      <c r="AG21" s="64"/>
    </row>
    <row r="22" spans="1:33" x14ac:dyDescent="0.1">
      <c r="A22" s="64"/>
      <c r="B22" s="64"/>
      <c r="C22" s="64"/>
      <c r="D22" s="64"/>
      <c r="E22" s="64"/>
      <c r="F22" s="67" t="s">
        <v>60</v>
      </c>
      <c r="G22" s="64"/>
      <c r="H22" s="64"/>
      <c r="I22" s="67"/>
      <c r="J22" s="67"/>
      <c r="K22" s="67"/>
      <c r="L22" s="67"/>
      <c r="M22" s="69"/>
      <c r="N22" s="69"/>
      <c r="O22" s="64"/>
      <c r="P22" s="64"/>
      <c r="Q22" s="64"/>
      <c r="R22" s="64"/>
      <c r="S22" s="64"/>
      <c r="T22" s="64"/>
      <c r="U22" s="64"/>
      <c r="V22" s="64"/>
      <c r="W22" s="64"/>
      <c r="X22" s="64"/>
      <c r="Y22" s="64"/>
      <c r="Z22" s="64"/>
      <c r="AA22" s="64"/>
      <c r="AB22" s="64"/>
      <c r="AC22" s="64"/>
      <c r="AD22" s="64"/>
      <c r="AE22" s="64"/>
      <c r="AF22" s="64"/>
      <c r="AG22" s="64"/>
    </row>
    <row r="23" spans="1:33" x14ac:dyDescent="0.1">
      <c r="A23" s="64"/>
      <c r="B23" s="64"/>
      <c r="C23" s="64"/>
      <c r="D23" s="64"/>
      <c r="E23" s="64"/>
      <c r="F23" s="67"/>
      <c r="G23" s="64"/>
      <c r="H23" s="64"/>
      <c r="I23" s="67"/>
      <c r="J23" s="67"/>
      <c r="K23" s="67"/>
      <c r="L23" s="67"/>
      <c r="M23" s="69"/>
      <c r="N23" s="69"/>
      <c r="O23" s="64"/>
      <c r="P23" s="64"/>
      <c r="Q23" s="64"/>
      <c r="R23" s="64"/>
      <c r="S23" s="64"/>
      <c r="T23" s="64"/>
      <c r="U23" s="64"/>
      <c r="V23" s="64"/>
      <c r="W23" s="64"/>
      <c r="X23" s="64"/>
      <c r="Y23" s="64"/>
      <c r="Z23" s="64"/>
      <c r="AA23" s="64"/>
      <c r="AB23" s="64"/>
      <c r="AC23" s="64"/>
      <c r="AD23" s="64"/>
      <c r="AE23" s="64"/>
      <c r="AF23" s="64"/>
      <c r="AG23" s="64"/>
    </row>
    <row r="24" spans="1:33" x14ac:dyDescent="0.1">
      <c r="A24" s="64"/>
      <c r="B24" s="64"/>
      <c r="C24" s="64"/>
      <c r="D24" s="64"/>
      <c r="E24" s="64"/>
      <c r="F24" s="67" t="s">
        <v>97</v>
      </c>
      <c r="G24" s="64"/>
      <c r="H24" s="64"/>
      <c r="I24" s="67"/>
      <c r="J24" s="67"/>
      <c r="K24" s="67"/>
      <c r="L24" s="67"/>
      <c r="M24" s="69"/>
      <c r="N24" s="69"/>
      <c r="O24" s="64"/>
      <c r="P24" s="64"/>
      <c r="Q24" s="64"/>
      <c r="R24" s="64"/>
      <c r="S24" s="64"/>
      <c r="T24" s="64"/>
      <c r="U24" s="64"/>
      <c r="V24" s="64"/>
      <c r="W24" s="64"/>
      <c r="X24" s="64"/>
      <c r="Y24" s="64"/>
      <c r="Z24" s="64"/>
      <c r="AA24" s="64"/>
      <c r="AB24" s="64"/>
      <c r="AC24" s="64"/>
      <c r="AD24" s="64"/>
      <c r="AE24" s="64"/>
      <c r="AF24" s="64"/>
      <c r="AG24" s="64"/>
    </row>
    <row r="25" spans="1:33" x14ac:dyDescent="0.1">
      <c r="A25" s="64"/>
      <c r="B25" s="64"/>
      <c r="C25" s="64"/>
      <c r="D25" s="64"/>
      <c r="E25" s="64"/>
      <c r="F25" s="74" t="s">
        <v>99</v>
      </c>
      <c r="G25" s="64"/>
      <c r="H25" s="64"/>
      <c r="I25" s="64"/>
      <c r="J25" s="64"/>
      <c r="K25" s="64"/>
      <c r="L25" s="64"/>
      <c r="M25" s="64"/>
      <c r="N25" s="64"/>
      <c r="O25" s="64"/>
      <c r="P25" s="64"/>
      <c r="Q25" s="64"/>
      <c r="R25" s="64"/>
      <c r="S25" s="64"/>
      <c r="T25" s="64"/>
      <c r="U25" s="64"/>
      <c r="V25" s="64"/>
      <c r="W25" s="64"/>
      <c r="X25" s="64"/>
      <c r="Y25" s="64"/>
      <c r="Z25" s="64"/>
      <c r="AA25" s="64"/>
      <c r="AB25" s="64"/>
      <c r="AC25" s="64"/>
      <c r="AD25" s="64"/>
      <c r="AE25" s="64"/>
      <c r="AF25" s="64"/>
      <c r="AG25" s="64"/>
    </row>
    <row r="26" spans="1:33" x14ac:dyDescent="0.1">
      <c r="A26" s="64"/>
      <c r="B26" s="64"/>
      <c r="C26" s="64"/>
      <c r="D26" s="64"/>
      <c r="E26" s="64"/>
      <c r="F26" s="74" t="s">
        <v>98</v>
      </c>
      <c r="G26" s="77"/>
      <c r="H26" s="77"/>
      <c r="I26" s="69"/>
      <c r="J26" s="69"/>
      <c r="K26" s="69"/>
      <c r="L26" s="69"/>
      <c r="M26" s="69"/>
      <c r="N26" s="69"/>
      <c r="O26" s="64"/>
      <c r="P26" s="64"/>
      <c r="Q26" s="64"/>
      <c r="R26" s="64"/>
      <c r="S26" s="64"/>
      <c r="T26" s="64"/>
      <c r="U26" s="64"/>
      <c r="V26" s="64"/>
      <c r="W26" s="64"/>
      <c r="X26" s="64"/>
      <c r="Y26" s="64"/>
      <c r="Z26" s="64"/>
      <c r="AA26" s="64"/>
      <c r="AB26" s="64"/>
      <c r="AC26" s="64"/>
      <c r="AD26" s="64"/>
      <c r="AE26" s="64"/>
      <c r="AF26" s="64"/>
      <c r="AG26" s="64"/>
    </row>
    <row r="27" spans="1:33" x14ac:dyDescent="0.1">
      <c r="A27" s="64"/>
      <c r="B27" s="64"/>
      <c r="C27" s="64"/>
      <c r="D27" s="64"/>
      <c r="E27" s="64"/>
      <c r="F27" s="78"/>
      <c r="G27" s="69"/>
      <c r="H27" s="77"/>
      <c r="I27" s="69"/>
      <c r="J27" s="69"/>
      <c r="K27" s="69"/>
      <c r="L27" s="69"/>
      <c r="M27" s="69"/>
      <c r="N27" s="69"/>
      <c r="O27" s="64"/>
      <c r="P27" s="64"/>
      <c r="Q27" s="64"/>
      <c r="R27" s="64"/>
      <c r="S27" s="64"/>
      <c r="T27" s="64"/>
      <c r="U27" s="64"/>
      <c r="V27" s="64"/>
      <c r="W27" s="64"/>
      <c r="X27" s="64"/>
      <c r="Y27" s="64"/>
      <c r="Z27" s="64"/>
      <c r="AA27" s="64"/>
      <c r="AB27" s="64"/>
      <c r="AC27" s="64"/>
      <c r="AD27" s="64"/>
      <c r="AE27" s="64"/>
      <c r="AF27" s="64"/>
      <c r="AG27" s="64"/>
    </row>
    <row r="28" spans="1:33" x14ac:dyDescent="0.1">
      <c r="A28" s="64"/>
      <c r="B28" s="64"/>
      <c r="C28" s="64"/>
      <c r="D28" s="64"/>
      <c r="E28" s="64"/>
      <c r="F28" s="74" t="s">
        <v>113</v>
      </c>
      <c r="G28" s="77"/>
      <c r="H28" s="77"/>
      <c r="I28" s="64"/>
      <c r="J28" s="64"/>
      <c r="K28" s="64"/>
      <c r="L28" s="69"/>
      <c r="M28" s="69"/>
      <c r="N28" s="69"/>
      <c r="O28" s="64"/>
      <c r="P28" s="64"/>
      <c r="Q28" s="64"/>
      <c r="R28" s="64"/>
      <c r="S28" s="64"/>
      <c r="T28" s="64"/>
      <c r="U28" s="64"/>
      <c r="V28" s="64"/>
      <c r="W28" s="64"/>
      <c r="X28" s="64"/>
      <c r="Y28" s="64"/>
      <c r="Z28" s="64"/>
      <c r="AA28" s="64"/>
      <c r="AB28" s="64"/>
      <c r="AC28" s="64"/>
      <c r="AD28" s="64"/>
      <c r="AE28" s="64"/>
      <c r="AF28" s="64"/>
      <c r="AG28" s="64"/>
    </row>
    <row r="29" spans="1:33" x14ac:dyDescent="0.1">
      <c r="A29" s="64"/>
      <c r="B29" s="64"/>
      <c r="C29" s="64"/>
      <c r="D29" s="64"/>
      <c r="E29" s="64"/>
      <c r="F29" s="75" t="s">
        <v>61</v>
      </c>
      <c r="G29" s="64"/>
      <c r="H29" s="64"/>
      <c r="I29" s="64"/>
      <c r="J29" s="64"/>
      <c r="K29" s="64"/>
      <c r="L29" s="64"/>
      <c r="M29" s="64"/>
      <c r="N29" s="64"/>
      <c r="O29" s="64"/>
      <c r="P29" s="64"/>
      <c r="Q29" s="64"/>
      <c r="R29" s="64"/>
      <c r="S29" s="64"/>
      <c r="T29" s="64"/>
      <c r="U29" s="64"/>
      <c r="V29" s="64"/>
      <c r="W29" s="64"/>
      <c r="X29" s="64"/>
      <c r="Y29" s="64"/>
      <c r="Z29" s="64"/>
      <c r="AA29" s="64"/>
      <c r="AB29" s="64"/>
      <c r="AC29" s="64"/>
      <c r="AD29" s="64"/>
      <c r="AE29" s="64"/>
      <c r="AF29" s="64"/>
      <c r="AG29" s="64"/>
    </row>
    <row r="30" spans="1:33" x14ac:dyDescent="0.1">
      <c r="A30" s="64"/>
      <c r="B30" s="64"/>
      <c r="C30" s="64"/>
      <c r="D30" s="64"/>
      <c r="E30" s="64"/>
      <c r="F30" s="76" t="s">
        <v>62</v>
      </c>
      <c r="G30" s="67"/>
      <c r="H30" s="67"/>
      <c r="I30" s="67"/>
      <c r="J30" s="67"/>
      <c r="K30" s="67"/>
      <c r="L30" s="65"/>
      <c r="M30" s="64"/>
      <c r="N30" s="64"/>
      <c r="O30" s="64"/>
      <c r="P30" s="64"/>
      <c r="Q30" s="64"/>
      <c r="R30" s="64"/>
      <c r="S30" s="64"/>
      <c r="T30" s="64"/>
      <c r="U30" s="64"/>
      <c r="V30" s="64"/>
      <c r="W30" s="64"/>
      <c r="X30" s="64"/>
      <c r="Y30" s="64"/>
      <c r="Z30" s="64"/>
      <c r="AA30" s="64"/>
      <c r="AB30" s="64"/>
      <c r="AC30" s="64"/>
      <c r="AD30" s="64"/>
      <c r="AE30" s="64"/>
      <c r="AF30" s="64"/>
      <c r="AG30" s="64"/>
    </row>
    <row r="31" spans="1:33" x14ac:dyDescent="0.1">
      <c r="A31" s="64"/>
      <c r="B31" s="64"/>
      <c r="C31" s="64"/>
      <c r="D31" s="64"/>
      <c r="E31" s="64"/>
      <c r="F31" s="76" t="s">
        <v>63</v>
      </c>
      <c r="G31" s="67"/>
      <c r="H31" s="67"/>
      <c r="I31" s="67"/>
      <c r="J31" s="67"/>
      <c r="K31" s="67"/>
      <c r="L31" s="67"/>
      <c r="M31" s="69"/>
      <c r="N31" s="69"/>
      <c r="O31" s="64"/>
      <c r="P31" s="64"/>
      <c r="Q31" s="64"/>
      <c r="R31" s="64"/>
      <c r="S31" s="64"/>
      <c r="T31" s="64"/>
      <c r="U31" s="64"/>
      <c r="V31" s="64"/>
      <c r="W31" s="64"/>
      <c r="X31" s="64"/>
      <c r="Y31" s="64"/>
      <c r="Z31" s="64"/>
      <c r="AA31" s="64"/>
      <c r="AB31" s="64"/>
      <c r="AC31" s="64"/>
      <c r="AD31" s="64"/>
      <c r="AE31" s="64"/>
      <c r="AF31" s="64"/>
      <c r="AG31" s="64"/>
    </row>
    <row r="32" spans="1:33" x14ac:dyDescent="0.1">
      <c r="A32" s="64"/>
      <c r="B32" s="64"/>
      <c r="C32" s="64"/>
      <c r="D32" s="69"/>
      <c r="E32" s="69"/>
      <c r="F32" s="76" t="s">
        <v>64</v>
      </c>
      <c r="G32" s="77"/>
      <c r="H32" s="77"/>
      <c r="I32" s="69"/>
      <c r="J32" s="69"/>
      <c r="K32" s="69"/>
      <c r="L32" s="69"/>
      <c r="M32" s="69"/>
      <c r="N32" s="69"/>
      <c r="O32" s="64"/>
      <c r="P32" s="64"/>
      <c r="Q32" s="64"/>
      <c r="R32" s="64"/>
      <c r="S32" s="64"/>
      <c r="T32" s="64"/>
      <c r="U32" s="64"/>
      <c r="V32" s="64"/>
      <c r="W32" s="64"/>
      <c r="X32" s="64"/>
      <c r="Y32" s="64"/>
      <c r="Z32" s="64"/>
      <c r="AA32" s="64"/>
      <c r="AB32" s="64"/>
      <c r="AC32" s="64"/>
      <c r="AD32" s="64"/>
      <c r="AE32" s="64"/>
      <c r="AF32" s="64"/>
      <c r="AG32" s="64"/>
    </row>
    <row r="33" spans="1:38" x14ac:dyDescent="0.1">
      <c r="A33" s="64"/>
      <c r="B33" s="64"/>
      <c r="C33" s="64"/>
      <c r="D33" s="64"/>
      <c r="E33" s="64"/>
      <c r="F33" s="76" t="s">
        <v>65</v>
      </c>
      <c r="G33" s="77"/>
      <c r="H33" s="77"/>
      <c r="I33" s="69"/>
      <c r="J33" s="69"/>
      <c r="K33" s="69"/>
      <c r="L33" s="69"/>
      <c r="M33" s="69"/>
      <c r="N33" s="69"/>
      <c r="O33" s="64"/>
      <c r="P33" s="64"/>
      <c r="Q33" s="64"/>
      <c r="R33" s="64"/>
      <c r="S33" s="64"/>
      <c r="T33" s="64"/>
      <c r="U33" s="64"/>
      <c r="V33" s="64"/>
      <c r="W33" s="64"/>
      <c r="X33" s="64"/>
      <c r="Y33" s="64"/>
      <c r="Z33" s="64"/>
      <c r="AA33" s="64"/>
      <c r="AB33" s="64"/>
      <c r="AC33" s="64"/>
      <c r="AD33" s="64"/>
      <c r="AE33" s="64"/>
      <c r="AF33" s="64"/>
      <c r="AG33" s="64"/>
    </row>
    <row r="34" spans="1:38" x14ac:dyDescent="0.1">
      <c r="A34" s="64"/>
      <c r="B34" s="64"/>
      <c r="C34" s="64"/>
      <c r="D34" s="64"/>
      <c r="E34" s="64"/>
      <c r="F34" s="76"/>
      <c r="G34" s="77"/>
      <c r="H34" s="77"/>
      <c r="I34" s="69"/>
      <c r="J34" s="69"/>
      <c r="K34" s="69"/>
      <c r="L34" s="69"/>
      <c r="M34" s="69"/>
      <c r="N34" s="69"/>
      <c r="O34" s="64"/>
      <c r="P34" s="64"/>
      <c r="Q34" s="64"/>
      <c r="R34" s="64"/>
      <c r="S34" s="64"/>
      <c r="T34" s="64"/>
      <c r="U34" s="64"/>
      <c r="V34" s="64"/>
      <c r="W34" s="64"/>
      <c r="X34" s="64"/>
      <c r="Y34" s="64"/>
      <c r="Z34" s="64"/>
      <c r="AA34" s="64"/>
      <c r="AB34" s="64"/>
      <c r="AC34" s="64"/>
      <c r="AD34" s="64"/>
      <c r="AE34" s="64"/>
      <c r="AF34" s="64"/>
      <c r="AG34" s="64"/>
    </row>
    <row r="35" spans="1:38" x14ac:dyDescent="0.1">
      <c r="A35" s="64"/>
      <c r="B35" s="64"/>
      <c r="C35" s="64"/>
      <c r="D35" s="64"/>
      <c r="E35" s="64"/>
      <c r="F35" s="74" t="s">
        <v>104</v>
      </c>
      <c r="G35" s="77"/>
      <c r="H35" s="77"/>
      <c r="I35" s="69"/>
      <c r="J35" s="69"/>
      <c r="K35" s="69"/>
      <c r="L35" s="69"/>
      <c r="M35" s="69"/>
      <c r="N35" s="69"/>
      <c r="O35" s="64"/>
      <c r="P35" s="64"/>
      <c r="Q35" s="64"/>
      <c r="R35" s="64"/>
      <c r="S35" s="64"/>
      <c r="T35" s="64"/>
      <c r="U35" s="64"/>
      <c r="V35" s="64"/>
      <c r="W35" s="64"/>
      <c r="X35" s="64"/>
      <c r="Y35" s="64"/>
      <c r="Z35" s="64"/>
      <c r="AA35" s="64"/>
      <c r="AB35" s="64"/>
      <c r="AC35" s="64"/>
      <c r="AD35" s="64"/>
      <c r="AE35" s="64"/>
      <c r="AF35" s="64"/>
      <c r="AG35" s="64"/>
    </row>
    <row r="36" spans="1:38" x14ac:dyDescent="0.1">
      <c r="A36" s="64"/>
      <c r="B36" s="64"/>
      <c r="C36" s="64"/>
      <c r="D36" s="64"/>
      <c r="E36" s="64"/>
      <c r="F36" s="74"/>
      <c r="G36" s="77"/>
      <c r="H36" s="77"/>
      <c r="I36" s="64"/>
      <c r="J36" s="64"/>
      <c r="K36" s="64"/>
      <c r="L36" s="69"/>
      <c r="M36" s="69"/>
      <c r="N36" s="69"/>
      <c r="O36" s="64"/>
      <c r="P36" s="64"/>
      <c r="Q36" s="64"/>
      <c r="R36" s="64"/>
      <c r="S36" s="64"/>
      <c r="T36" s="64"/>
      <c r="U36" s="64"/>
      <c r="V36" s="64"/>
      <c r="W36" s="64"/>
      <c r="X36" s="64"/>
      <c r="Y36" s="64"/>
      <c r="Z36" s="64"/>
      <c r="AA36" s="64"/>
      <c r="AB36" s="64"/>
      <c r="AC36" s="64"/>
      <c r="AD36" s="64"/>
      <c r="AE36" s="64"/>
      <c r="AF36" s="64"/>
      <c r="AG36" s="64"/>
    </row>
    <row r="37" spans="1:38" x14ac:dyDescent="0.1">
      <c r="A37" s="64"/>
      <c r="B37" s="64"/>
      <c r="C37" s="64"/>
      <c r="D37" s="69"/>
      <c r="E37" s="69"/>
      <c r="F37" s="74"/>
      <c r="G37" s="77"/>
      <c r="H37" s="77"/>
      <c r="I37" s="64"/>
      <c r="J37" s="64"/>
      <c r="K37" s="64"/>
      <c r="L37" s="69"/>
      <c r="M37" s="69"/>
      <c r="N37" s="69"/>
      <c r="O37" s="64"/>
      <c r="P37" s="64"/>
      <c r="Q37" s="64"/>
      <c r="R37" s="64"/>
      <c r="S37" s="64"/>
      <c r="T37" s="64"/>
      <c r="U37" s="64"/>
      <c r="V37" s="64"/>
      <c r="W37" s="64"/>
      <c r="X37" s="64"/>
      <c r="Y37" s="64"/>
      <c r="Z37" s="64"/>
      <c r="AA37" s="64"/>
      <c r="AB37" s="64"/>
      <c r="AC37" s="64"/>
      <c r="AD37" s="64"/>
      <c r="AE37" s="64"/>
      <c r="AF37" s="64"/>
      <c r="AG37" s="64"/>
    </row>
    <row r="38" spans="1:38" x14ac:dyDescent="0.1">
      <c r="A38" s="127" t="s">
        <v>48</v>
      </c>
      <c r="B38" s="128" t="s">
        <v>66</v>
      </c>
      <c r="C38" s="128"/>
      <c r="D38" s="128"/>
      <c r="E38" s="128"/>
      <c r="F38" s="64" t="s">
        <v>67</v>
      </c>
      <c r="G38" s="64"/>
      <c r="H38" s="64"/>
      <c r="I38" s="64"/>
      <c r="J38" s="64"/>
      <c r="K38" s="64"/>
      <c r="L38" s="64"/>
      <c r="M38" s="64"/>
      <c r="N38" s="64"/>
      <c r="O38" s="64"/>
      <c r="P38" s="64"/>
      <c r="Q38" s="64"/>
      <c r="R38" s="64"/>
      <c r="S38" s="64"/>
      <c r="T38" s="64"/>
      <c r="U38" s="64"/>
      <c r="V38" s="64"/>
      <c r="W38" s="64"/>
      <c r="X38" s="64"/>
      <c r="Y38" s="64"/>
      <c r="Z38" s="64"/>
      <c r="AA38" s="64"/>
      <c r="AB38" s="64"/>
      <c r="AC38" s="64"/>
      <c r="AD38" s="64"/>
      <c r="AE38" s="64"/>
      <c r="AF38" s="64"/>
      <c r="AG38" s="64"/>
    </row>
    <row r="39" spans="1:38" x14ac:dyDescent="0.1">
      <c r="A39" s="127"/>
      <c r="B39" s="128"/>
      <c r="C39" s="128"/>
      <c r="D39" s="128"/>
      <c r="E39" s="128"/>
      <c r="F39" s="74" t="s">
        <v>68</v>
      </c>
      <c r="G39" s="64"/>
      <c r="H39" s="64"/>
      <c r="I39" s="64"/>
      <c r="J39" s="64"/>
      <c r="K39" s="64"/>
      <c r="L39" s="64"/>
      <c r="M39" s="64"/>
      <c r="N39" s="64"/>
      <c r="O39" s="64"/>
      <c r="P39" s="64"/>
      <c r="Q39" s="64"/>
      <c r="R39" s="64"/>
      <c r="S39" s="64"/>
      <c r="T39" s="64"/>
      <c r="U39" s="64"/>
      <c r="V39" s="64"/>
      <c r="W39" s="64"/>
      <c r="X39" s="64"/>
      <c r="Y39" s="64"/>
      <c r="Z39" s="64"/>
      <c r="AA39" s="64"/>
      <c r="AB39" s="64"/>
      <c r="AC39" s="64"/>
      <c r="AD39" s="64"/>
      <c r="AE39" s="64"/>
      <c r="AF39" s="64"/>
      <c r="AG39" s="64"/>
    </row>
    <row r="40" spans="1:38" x14ac:dyDescent="0.1">
      <c r="A40" s="64"/>
      <c r="B40" s="64"/>
      <c r="C40" s="64"/>
      <c r="D40" s="64"/>
      <c r="E40" s="64"/>
      <c r="F40" s="74"/>
      <c r="G40" s="64"/>
      <c r="H40" s="64"/>
      <c r="I40" s="64"/>
      <c r="J40" s="64"/>
      <c r="K40" s="64"/>
      <c r="L40" s="64"/>
      <c r="M40" s="64"/>
      <c r="N40" s="64"/>
      <c r="O40" s="64"/>
      <c r="P40" s="64"/>
      <c r="Q40" s="64"/>
      <c r="R40" s="64"/>
      <c r="S40" s="64"/>
      <c r="T40" s="64"/>
      <c r="U40" s="64"/>
      <c r="V40" s="64"/>
      <c r="W40" s="64"/>
      <c r="X40" s="64"/>
      <c r="Y40" s="64"/>
      <c r="Z40" s="64"/>
      <c r="AA40" s="64"/>
      <c r="AB40" s="64"/>
      <c r="AC40" s="64"/>
      <c r="AD40" s="64"/>
      <c r="AE40" s="64"/>
      <c r="AF40" s="64"/>
      <c r="AG40" s="64"/>
      <c r="AH40" s="63" t="s">
        <v>69</v>
      </c>
    </row>
    <row r="41" spans="1:38" x14ac:dyDescent="0.1">
      <c r="A41" s="64"/>
      <c r="B41" s="64"/>
      <c r="C41" s="64"/>
      <c r="D41" s="64"/>
      <c r="E41" s="64"/>
      <c r="F41" s="7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79">
        <v>41489</v>
      </c>
      <c r="AI41" s="79">
        <v>41490</v>
      </c>
    </row>
    <row r="42" spans="1:38" x14ac:dyDescent="0.1">
      <c r="A42" s="127" t="s">
        <v>49</v>
      </c>
      <c r="B42" s="126" t="s">
        <v>70</v>
      </c>
      <c r="C42" s="126"/>
      <c r="D42" s="126"/>
      <c r="E42" s="126"/>
      <c r="F42" s="80">
        <v>1</v>
      </c>
      <c r="G42" s="124" t="str">
        <f>組合せデータ!I9</f>
        <v>王子FC</v>
      </c>
      <c r="H42" s="125"/>
      <c r="I42" s="125"/>
      <c r="J42" s="125"/>
      <c r="K42" s="125"/>
      <c r="L42" s="125"/>
      <c r="M42" s="125"/>
      <c r="N42" s="81" t="str">
        <f>組合せデータ!J9</f>
        <v>神戸</v>
      </c>
      <c r="O42" s="8"/>
      <c r="P42" s="8"/>
      <c r="Q42" s="8"/>
      <c r="R42" s="8"/>
      <c r="S42" s="8"/>
      <c r="T42" s="8"/>
      <c r="AE42" s="64"/>
      <c r="AI42" s="63">
        <f>COUNTIF(ﾀｲﾑｽｹｼﾞｭｰﾙ!$D$7:$O$16,G51)</f>
        <v>3</v>
      </c>
      <c r="AJ42" s="63" t="e">
        <f>COUNTIF(#REF!,#REF!)</f>
        <v>#REF!</v>
      </c>
      <c r="AK42" s="82"/>
      <c r="AL42" s="83"/>
    </row>
    <row r="43" spans="1:38" x14ac:dyDescent="0.1">
      <c r="A43" s="127"/>
      <c r="B43" s="126"/>
      <c r="C43" s="126"/>
      <c r="D43" s="126"/>
      <c r="E43" s="126"/>
      <c r="F43" s="80">
        <v>2</v>
      </c>
      <c r="G43" s="124" t="str">
        <f>組合せデータ!I10</f>
        <v>木津SC</v>
      </c>
      <c r="H43" s="125"/>
      <c r="I43" s="125"/>
      <c r="J43" s="125"/>
      <c r="K43" s="125"/>
      <c r="L43" s="125"/>
      <c r="M43" s="125"/>
      <c r="N43" s="81" t="str">
        <f>組合せデータ!J10</f>
        <v>神戸</v>
      </c>
      <c r="O43" s="64"/>
      <c r="P43" s="64"/>
      <c r="Q43" s="64"/>
      <c r="AE43" s="64"/>
      <c r="AI43" s="63">
        <f>COUNTIF(ﾀｲﾑｽｹｼﾞｭｰﾙ!$D$7:$O$16,G43)</f>
        <v>3</v>
      </c>
      <c r="AJ43" s="63" t="e">
        <f>COUNTIF(#REF!,#REF!)</f>
        <v>#REF!</v>
      </c>
      <c r="AK43" s="82"/>
      <c r="AL43" s="83"/>
    </row>
    <row r="44" spans="1:38" ht="17.25" x14ac:dyDescent="0.1">
      <c r="B44" s="84" t="str">
        <f>組合せデータ!C4</f>
        <v>U-10</v>
      </c>
      <c r="C44" s="84"/>
      <c r="D44" s="84"/>
      <c r="F44" s="80">
        <v>3</v>
      </c>
      <c r="G44" s="124" t="str">
        <f>組合せデータ!I11</f>
        <v>明石FC</v>
      </c>
      <c r="H44" s="125"/>
      <c r="I44" s="125"/>
      <c r="J44" s="125"/>
      <c r="K44" s="125"/>
      <c r="L44" s="125"/>
      <c r="M44" s="125"/>
      <c r="N44" s="81" t="str">
        <f>組合せデータ!J11</f>
        <v>明石</v>
      </c>
      <c r="AI44" s="63">
        <f>COUNTIF(ﾀｲﾑｽｹｼﾞｭｰﾙ!$D$7:$O$16,G47)</f>
        <v>3</v>
      </c>
      <c r="AJ44" s="63" t="e">
        <f>COUNTIF(#REF!,#REF!)</f>
        <v>#REF!</v>
      </c>
      <c r="AK44" s="82"/>
      <c r="AL44" s="83"/>
    </row>
    <row r="45" spans="1:38" x14ac:dyDescent="0.1">
      <c r="F45" s="80">
        <v>4</v>
      </c>
      <c r="G45" s="124" t="str">
        <f>組合せデータ!I12</f>
        <v>西脇FC</v>
      </c>
      <c r="H45" s="125"/>
      <c r="I45" s="125"/>
      <c r="J45" s="125"/>
      <c r="K45" s="125"/>
      <c r="L45" s="125"/>
      <c r="M45" s="125"/>
      <c r="N45" s="81" t="str">
        <f>組合せデータ!J12</f>
        <v>北播磨</v>
      </c>
      <c r="O45" s="64"/>
      <c r="P45" s="64"/>
      <c r="Q45" s="64"/>
      <c r="T45" s="64"/>
      <c r="AI45" s="63">
        <f>COUNTIF(ﾀｲﾑｽｹｼﾞｭｰﾙ!$D$7:$O$16,G45)</f>
        <v>3</v>
      </c>
      <c r="AJ45" s="63" t="e">
        <f>COUNTIF(#REF!,#REF!)</f>
        <v>#REF!</v>
      </c>
      <c r="AK45" s="82"/>
      <c r="AL45" s="83"/>
    </row>
    <row r="46" spans="1:38" x14ac:dyDescent="0.1">
      <c r="F46" s="80">
        <v>5</v>
      </c>
      <c r="G46" s="124" t="str">
        <f>組合せデータ!I13</f>
        <v>社FCジュニア</v>
      </c>
      <c r="H46" s="125"/>
      <c r="I46" s="125"/>
      <c r="J46" s="125"/>
      <c r="K46" s="125"/>
      <c r="L46" s="125"/>
      <c r="M46" s="125"/>
      <c r="N46" s="81" t="str">
        <f>組合せデータ!J13</f>
        <v>北播磨</v>
      </c>
      <c r="O46" s="64"/>
      <c r="P46" s="64"/>
      <c r="Q46" s="64"/>
      <c r="T46" s="64"/>
      <c r="AI46" s="63">
        <f>COUNTIF(ﾀｲﾑｽｹｼﾞｭｰﾙ!$D$7:$O$16,G46)</f>
        <v>3</v>
      </c>
      <c r="AJ46" s="63" t="e">
        <f>COUNTIF(#REF!,#REF!)</f>
        <v>#REF!</v>
      </c>
      <c r="AK46" s="82"/>
      <c r="AL46" s="83"/>
    </row>
    <row r="47" spans="1:38" x14ac:dyDescent="0.1">
      <c r="A47" s="64"/>
      <c r="B47" s="64"/>
      <c r="C47" s="64"/>
      <c r="D47" s="64"/>
      <c r="E47" s="64"/>
      <c r="F47" s="80">
        <v>6</v>
      </c>
      <c r="G47" s="124" t="str">
        <f>組合せデータ!I14</f>
        <v>マリノFC</v>
      </c>
      <c r="H47" s="125"/>
      <c r="I47" s="125"/>
      <c r="J47" s="125"/>
      <c r="K47" s="125"/>
      <c r="L47" s="125"/>
      <c r="M47" s="125"/>
      <c r="N47" s="81" t="str">
        <f>組合せデータ!J14</f>
        <v>神戸</v>
      </c>
      <c r="P47" s="64"/>
      <c r="Q47" s="64"/>
      <c r="AI47" s="63">
        <f>COUNTIF(ﾀｲﾑｽｹｼﾞｭｰﾙ!$D$7:$O$16,G44)</f>
        <v>3</v>
      </c>
      <c r="AJ47" s="63" t="e">
        <f>COUNTIF(#REF!,#REF!)</f>
        <v>#REF!</v>
      </c>
      <c r="AK47" s="82"/>
      <c r="AL47" s="83"/>
    </row>
    <row r="48" spans="1:38" x14ac:dyDescent="0.1">
      <c r="F48" s="80">
        <v>7</v>
      </c>
      <c r="G48" s="124" t="str">
        <f>組合せデータ!I15</f>
        <v>平岡北SC</v>
      </c>
      <c r="H48" s="125"/>
      <c r="I48" s="125"/>
      <c r="J48" s="125"/>
      <c r="K48" s="125"/>
      <c r="L48" s="125"/>
      <c r="M48" s="125"/>
      <c r="N48" s="81" t="str">
        <f>組合せデータ!J15</f>
        <v>東播</v>
      </c>
      <c r="O48" s="64"/>
      <c r="P48" s="64"/>
      <c r="Q48" s="64"/>
      <c r="AI48" s="63">
        <f>COUNTIF(ﾀｲﾑｽｹｼﾞｭｰﾙ!$D$7:$O$16,G48)</f>
        <v>3</v>
      </c>
      <c r="AJ48" s="63" t="e">
        <f>COUNTIF(#REF!,#REF!)</f>
        <v>#REF!</v>
      </c>
      <c r="AK48" s="82"/>
      <c r="AL48" s="83"/>
    </row>
    <row r="49" spans="1:38" x14ac:dyDescent="0.1">
      <c r="F49" s="80">
        <v>8</v>
      </c>
      <c r="G49" s="124" t="str">
        <f>組合せデータ!I16</f>
        <v>長尾WFC</v>
      </c>
      <c r="H49" s="125"/>
      <c r="I49" s="125"/>
      <c r="J49" s="125"/>
      <c r="K49" s="125"/>
      <c r="L49" s="125"/>
      <c r="M49" s="125"/>
      <c r="N49" s="81" t="str">
        <f>組合せデータ!J16</f>
        <v>北摂</v>
      </c>
      <c r="Q49" s="64"/>
      <c r="AI49" s="63">
        <f>COUNTIF(ﾀｲﾑｽｹｼﾞｭｰﾙ!$D$7:$O$16,G49)</f>
        <v>3</v>
      </c>
      <c r="AJ49" s="63" t="e">
        <f>COUNTIF(#REF!,#REF!)</f>
        <v>#REF!</v>
      </c>
      <c r="AK49" s="82"/>
      <c r="AL49" s="83"/>
    </row>
    <row r="50" spans="1:38" x14ac:dyDescent="0.1">
      <c r="A50" s="64"/>
      <c r="B50" s="64"/>
      <c r="C50" s="64"/>
      <c r="E50" s="64"/>
      <c r="F50" s="80">
        <v>9</v>
      </c>
      <c r="G50" s="124" t="str">
        <f>組合せデータ!I17</f>
        <v>篠山FC</v>
      </c>
      <c r="H50" s="125"/>
      <c r="I50" s="125"/>
      <c r="J50" s="125"/>
      <c r="K50" s="125"/>
      <c r="L50" s="125"/>
      <c r="M50" s="125"/>
      <c r="N50" s="81" t="str">
        <f>組合せデータ!J17</f>
        <v>丹有</v>
      </c>
      <c r="AI50" s="63">
        <f>COUNTIF(ﾀｲﾑｽｹｼﾞｭｰﾙ!$D$7:$O$16,G50)</f>
        <v>3</v>
      </c>
      <c r="AJ50" s="63" t="e">
        <f>COUNTIF(#REF!,#REF!)</f>
        <v>#REF!</v>
      </c>
      <c r="AK50" s="82"/>
      <c r="AL50" s="83"/>
    </row>
    <row r="51" spans="1:38" x14ac:dyDescent="0.1">
      <c r="F51" s="63">
        <v>10</v>
      </c>
      <c r="G51" s="124" t="s">
        <v>125</v>
      </c>
      <c r="H51" s="125"/>
      <c r="I51" s="125"/>
      <c r="J51" s="125"/>
      <c r="K51" s="125"/>
      <c r="L51" s="125"/>
      <c r="M51" s="125"/>
      <c r="N51" s="81" t="s">
        <v>130</v>
      </c>
      <c r="AE51" s="64"/>
      <c r="AI51" s="63">
        <f>COUNTIF(ﾀｲﾑｽｹｼﾞｭｰﾙ!$D$7:$O$16,G42)</f>
        <v>3</v>
      </c>
      <c r="AJ51" s="63" t="e">
        <f>COUNTIF(#REF!,#REF!)</f>
        <v>#REF!</v>
      </c>
      <c r="AK51" s="82"/>
      <c r="AL51" s="83"/>
    </row>
    <row r="52" spans="1:38" x14ac:dyDescent="0.1">
      <c r="F52" s="63">
        <v>11</v>
      </c>
      <c r="G52" s="124" t="str">
        <f>組合せデータ!I19</f>
        <v>播磨SC</v>
      </c>
      <c r="H52" s="125"/>
      <c r="I52" s="125"/>
      <c r="J52" s="125"/>
      <c r="K52" s="125"/>
      <c r="L52" s="125"/>
      <c r="M52" s="125"/>
      <c r="N52" s="81" t="str">
        <f>組合せデータ!J19</f>
        <v>東播</v>
      </c>
      <c r="AE52" s="64"/>
      <c r="AI52" s="63">
        <f>COUNTIF(ﾀｲﾑｽｹｼﾞｭｰﾙ!$D$7:$O$16,G52)</f>
        <v>3</v>
      </c>
      <c r="AJ52" s="63" t="e">
        <f>COUNTIF(#REF!,#REF!)</f>
        <v>#REF!</v>
      </c>
      <c r="AK52" s="82"/>
      <c r="AL52" s="83"/>
    </row>
    <row r="53" spans="1:38" x14ac:dyDescent="0.1">
      <c r="F53" s="63">
        <v>12</v>
      </c>
      <c r="G53" s="124" t="str">
        <f>組合せデータ!I20</f>
        <v>旭FCジュニア</v>
      </c>
      <c r="H53" s="125"/>
      <c r="I53" s="125"/>
      <c r="J53" s="125"/>
      <c r="K53" s="125"/>
      <c r="L53" s="125"/>
      <c r="M53" s="125"/>
      <c r="N53" s="81" t="str">
        <f>組合せデータ!J20</f>
        <v>北播磨</v>
      </c>
      <c r="AE53" s="64"/>
      <c r="AI53" s="63">
        <f>COUNTIF(ﾀｲﾑｽｹｼﾞｭｰﾙ!$D$7:$O$16,G53)</f>
        <v>3</v>
      </c>
      <c r="AJ53" s="63" t="e">
        <f>COUNTIF(#REF!,#REF!)</f>
        <v>#REF!</v>
      </c>
      <c r="AK53" s="82"/>
      <c r="AL53" s="83"/>
    </row>
    <row r="55" spans="1:38" ht="14.25" thickBot="1" x14ac:dyDescent="0.15"/>
    <row r="56" spans="1:38" x14ac:dyDescent="0.1">
      <c r="G56" s="85"/>
      <c r="H56" s="86" t="s">
        <v>9</v>
      </c>
      <c r="I56" s="86"/>
      <c r="J56" s="86"/>
      <c r="K56" s="86"/>
      <c r="L56" s="86"/>
      <c r="M56" s="86"/>
      <c r="N56" s="86"/>
      <c r="O56" s="86"/>
      <c r="P56" s="86"/>
      <c r="Q56" s="86"/>
      <c r="R56" s="86"/>
      <c r="S56" s="86"/>
      <c r="T56" s="86"/>
      <c r="U56" s="86"/>
      <c r="V56" s="86"/>
      <c r="W56" s="86"/>
      <c r="X56" s="86"/>
      <c r="Y56" s="86"/>
      <c r="Z56" s="86"/>
      <c r="AA56" s="86"/>
      <c r="AB56" s="86"/>
      <c r="AC56" s="87"/>
    </row>
    <row r="57" spans="1:38" x14ac:dyDescent="0.1">
      <c r="G57" s="88"/>
      <c r="H57" s="63" t="s">
        <v>101</v>
      </c>
      <c r="AC57" s="89"/>
    </row>
    <row r="58" spans="1:38" x14ac:dyDescent="0.1">
      <c r="G58" s="88"/>
      <c r="I58" s="63" t="s">
        <v>71</v>
      </c>
      <c r="AC58" s="89"/>
    </row>
    <row r="59" spans="1:38" x14ac:dyDescent="0.1">
      <c r="G59" s="88"/>
      <c r="H59" s="63" t="s">
        <v>10</v>
      </c>
      <c r="AC59" s="89"/>
    </row>
    <row r="60" spans="1:38" x14ac:dyDescent="0.1">
      <c r="G60" s="88"/>
      <c r="H60" s="63" t="s">
        <v>11</v>
      </c>
      <c r="AC60" s="89"/>
    </row>
    <row r="61" spans="1:38" ht="14.25" thickBot="1" x14ac:dyDescent="0.15">
      <c r="G61" s="90"/>
      <c r="H61" s="91"/>
      <c r="I61" s="91"/>
      <c r="J61" s="91"/>
      <c r="K61" s="91"/>
      <c r="L61" s="91"/>
      <c r="M61" s="91"/>
      <c r="N61" s="91"/>
      <c r="O61" s="91"/>
      <c r="P61" s="91"/>
      <c r="Q61" s="91"/>
      <c r="R61" s="91"/>
      <c r="S61" s="91"/>
      <c r="T61" s="91"/>
      <c r="U61" s="91"/>
      <c r="V61" s="91"/>
      <c r="W61" s="91"/>
      <c r="X61" s="91"/>
      <c r="Y61" s="91"/>
      <c r="Z61" s="91"/>
      <c r="AA61" s="91"/>
      <c r="AB61" s="91"/>
      <c r="AC61" s="92"/>
    </row>
  </sheetData>
  <mergeCells count="40">
    <mergeCell ref="A1:AG3"/>
    <mergeCell ref="B4:C5"/>
    <mergeCell ref="D4:T5"/>
    <mergeCell ref="B6:C7"/>
    <mergeCell ref="D6:T7"/>
    <mergeCell ref="A8:A9"/>
    <mergeCell ref="B8:E9"/>
    <mergeCell ref="A15:A16"/>
    <mergeCell ref="B15:E16"/>
    <mergeCell ref="F15:Q16"/>
    <mergeCell ref="A13:A14"/>
    <mergeCell ref="F11:K12"/>
    <mergeCell ref="A11:A12"/>
    <mergeCell ref="B11:E12"/>
    <mergeCell ref="B13:E14"/>
    <mergeCell ref="F13:U14"/>
    <mergeCell ref="B42:E43"/>
    <mergeCell ref="A19:A20"/>
    <mergeCell ref="B19:E20"/>
    <mergeCell ref="A38:A39"/>
    <mergeCell ref="N11:Q12"/>
    <mergeCell ref="G43:M43"/>
    <mergeCell ref="G42:M42"/>
    <mergeCell ref="A42:A43"/>
    <mergeCell ref="B38:E39"/>
    <mergeCell ref="A17:A18"/>
    <mergeCell ref="B17:E18"/>
    <mergeCell ref="F17:Y18"/>
    <mergeCell ref="R11:S12"/>
    <mergeCell ref="L11:M12"/>
    <mergeCell ref="G44:M44"/>
    <mergeCell ref="G45:M45"/>
    <mergeCell ref="G46:M46"/>
    <mergeCell ref="G53:M53"/>
    <mergeCell ref="G47:M47"/>
    <mergeCell ref="G48:M48"/>
    <mergeCell ref="G49:M49"/>
    <mergeCell ref="G50:M50"/>
    <mergeCell ref="G51:M51"/>
    <mergeCell ref="G52:M52"/>
  </mergeCells>
  <phoneticPr fontId="3"/>
  <pageMargins left="0.70866141732283472" right="0" top="0.74803149606299213" bottom="0.74803149606299213" header="0.31496062992125984" footer="0.31496062992125984"/>
  <pageSetup paperSize="9" scale="95" orientation="portrait" horizontalDpi="4294967293" verticalDpi="36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P45"/>
  <sheetViews>
    <sheetView topLeftCell="A15" zoomScale="75" workbookViewId="0">
      <selection activeCell="B25" sqref="B25:B33"/>
    </sheetView>
  </sheetViews>
  <sheetFormatPr defaultRowHeight="13.5" x14ac:dyDescent="0.1"/>
  <cols>
    <col min="1" max="1" width="4.6328125" customWidth="1"/>
    <col min="2" max="2" width="12.26953125" customWidth="1"/>
    <col min="3" max="3" width="7.2265625" customWidth="1"/>
    <col min="4" max="4" width="15.81640625" customWidth="1"/>
    <col min="5" max="5" width="5.04296875" customWidth="1"/>
    <col min="6" max="6" width="3.1328125" customWidth="1"/>
    <col min="7" max="7" width="5.04296875" customWidth="1"/>
    <col min="8" max="8" width="15.81640625" customWidth="1"/>
    <col min="9" max="10" width="7.90625" customWidth="1"/>
    <col min="11" max="11" width="15.81640625" customWidth="1"/>
    <col min="12" max="12" width="5.04296875" customWidth="1"/>
    <col min="13" max="13" width="3.1328125" customWidth="1"/>
    <col min="14" max="14" width="5.04296875" customWidth="1"/>
    <col min="15" max="15" width="15.81640625" customWidth="1"/>
    <col min="16" max="16" width="7.90625" customWidth="1"/>
    <col min="17" max="17" width="3.26953125" customWidth="1"/>
    <col min="18" max="18" width="14.04296875" customWidth="1"/>
    <col min="19" max="19" width="4.90625" customWidth="1"/>
    <col min="20" max="20" width="16.6328125" customWidth="1"/>
    <col min="21" max="21" width="5.1796875" customWidth="1"/>
    <col min="22" max="22" width="3.1328125" customWidth="1"/>
    <col min="23" max="23" width="5.1796875" customWidth="1"/>
    <col min="24" max="24" width="16.6328125" customWidth="1"/>
    <col min="25" max="26" width="7.90625" customWidth="1"/>
  </cols>
  <sheetData>
    <row r="1" spans="1:16" ht="39.950000000000003" customHeight="1" x14ac:dyDescent="0.1"/>
    <row r="2" spans="1:16" ht="42.75" customHeight="1" x14ac:dyDescent="0.1">
      <c r="B2" s="136" t="str">
        <f>組合せデータ!C1</f>
        <v>ひまわりリーグU-10</v>
      </c>
      <c r="C2" s="137"/>
      <c r="D2" s="137"/>
      <c r="E2" s="137"/>
      <c r="F2" s="137"/>
      <c r="G2" s="137"/>
      <c r="H2" s="137"/>
      <c r="I2" s="137"/>
      <c r="J2" s="60"/>
      <c r="K2" s="136" t="s">
        <v>75</v>
      </c>
      <c r="L2" s="136"/>
      <c r="M2" s="136"/>
      <c r="N2" s="136"/>
      <c r="O2" s="136"/>
    </row>
    <row r="3" spans="1:16" ht="11.25" customHeight="1" x14ac:dyDescent="0.1">
      <c r="B3" s="25"/>
      <c r="C3" s="22"/>
      <c r="D3" s="22"/>
      <c r="E3" s="22"/>
      <c r="F3" s="22"/>
      <c r="G3" s="22"/>
      <c r="H3" s="22"/>
      <c r="I3" s="22"/>
      <c r="J3" s="22"/>
      <c r="K3" s="22"/>
      <c r="L3" s="22"/>
      <c r="M3" s="23"/>
      <c r="N3" s="23"/>
      <c r="O3" s="24"/>
    </row>
    <row r="4" spans="1:16" ht="24" x14ac:dyDescent="0.1">
      <c r="B4" s="140">
        <f>組合せデータ!C2</f>
        <v>45689</v>
      </c>
      <c r="C4" s="141"/>
      <c r="D4" s="141"/>
      <c r="E4" s="139">
        <f>WEEKDAY(B4,1)</f>
        <v>7</v>
      </c>
      <c r="F4" s="139"/>
      <c r="G4" s="139"/>
      <c r="H4" s="22"/>
      <c r="I4" s="22"/>
      <c r="J4" s="22"/>
      <c r="K4" s="138" t="str">
        <f>組合せデータ!C5</f>
        <v>15-5-15</v>
      </c>
      <c r="L4" s="137"/>
      <c r="M4" s="137"/>
      <c r="N4" s="137"/>
      <c r="O4" s="137"/>
    </row>
    <row r="5" spans="1:16" ht="12.75" customHeight="1" x14ac:dyDescent="0.1">
      <c r="B5" s="25"/>
      <c r="C5" s="22"/>
      <c r="D5" s="22"/>
      <c r="E5" s="22"/>
      <c r="F5" s="22"/>
      <c r="G5" s="22"/>
      <c r="H5" s="22"/>
      <c r="I5" s="22"/>
      <c r="J5" s="22"/>
      <c r="K5" s="22"/>
      <c r="L5" s="22"/>
      <c r="M5" s="23"/>
      <c r="N5" s="23"/>
      <c r="O5" s="24"/>
    </row>
    <row r="6" spans="1:16" ht="30" customHeight="1" x14ac:dyDescent="0.1">
      <c r="A6" s="11"/>
      <c r="B6" s="11"/>
      <c r="C6" s="143" t="s">
        <v>112</v>
      </c>
      <c r="D6" s="144"/>
      <c r="E6" s="144"/>
      <c r="F6" s="144"/>
      <c r="G6" s="144"/>
      <c r="H6" s="144"/>
      <c r="I6" s="145"/>
      <c r="J6" s="142" t="s">
        <v>111</v>
      </c>
      <c r="K6" s="142"/>
      <c r="L6" s="142"/>
      <c r="M6" s="142"/>
      <c r="N6" s="142"/>
      <c r="O6" s="142"/>
      <c r="P6" s="142"/>
    </row>
    <row r="7" spans="1:16" ht="30" customHeight="1" x14ac:dyDescent="0.1">
      <c r="A7" s="11"/>
      <c r="B7" s="34" t="s">
        <v>14</v>
      </c>
      <c r="C7" s="34" t="s">
        <v>21</v>
      </c>
      <c r="D7" s="34" t="s">
        <v>17</v>
      </c>
      <c r="E7" s="146" t="s">
        <v>15</v>
      </c>
      <c r="F7" s="146"/>
      <c r="G7" s="146"/>
      <c r="H7" s="34" t="s">
        <v>17</v>
      </c>
      <c r="I7" s="34" t="s">
        <v>16</v>
      </c>
      <c r="J7" s="34" t="s">
        <v>21</v>
      </c>
      <c r="K7" s="34" t="s">
        <v>17</v>
      </c>
      <c r="L7" s="146" t="s">
        <v>15</v>
      </c>
      <c r="M7" s="146"/>
      <c r="N7" s="146"/>
      <c r="O7" s="34" t="s">
        <v>17</v>
      </c>
      <c r="P7" s="34" t="s">
        <v>16</v>
      </c>
    </row>
    <row r="8" spans="1:16" ht="39.950000000000003" customHeight="1" x14ac:dyDescent="0.1">
      <c r="A8" s="31">
        <v>1</v>
      </c>
      <c r="B8" s="32">
        <v>0.39583333333333331</v>
      </c>
      <c r="C8" s="28" t="s">
        <v>24</v>
      </c>
      <c r="D8" s="26" t="str">
        <f>組合せデータ!E28</f>
        <v>西脇FC</v>
      </c>
      <c r="E8" s="27" t="s">
        <v>93</v>
      </c>
      <c r="F8" s="30" t="s">
        <v>18</v>
      </c>
      <c r="G8" s="29" t="s">
        <v>93</v>
      </c>
      <c r="H8" s="26" t="str">
        <f>組合せデータ!F28</f>
        <v>平岡北SC</v>
      </c>
      <c r="I8" s="26" t="s">
        <v>103</v>
      </c>
      <c r="J8" s="28" t="s">
        <v>24</v>
      </c>
      <c r="K8" s="26" t="str">
        <f>組合せデータ!G28</f>
        <v>長尾WFC</v>
      </c>
      <c r="L8" s="27" t="s">
        <v>93</v>
      </c>
      <c r="M8" s="30" t="s">
        <v>18</v>
      </c>
      <c r="N8" s="29" t="s">
        <v>93</v>
      </c>
      <c r="O8" s="26" t="str">
        <f>組合せデータ!H28</f>
        <v>マリノFC</v>
      </c>
      <c r="P8" s="26" t="s">
        <v>103</v>
      </c>
    </row>
    <row r="9" spans="1:16" ht="39.950000000000003" customHeight="1" x14ac:dyDescent="0.1">
      <c r="A9" s="31">
        <v>2</v>
      </c>
      <c r="B9" s="32">
        <v>0.4236111111111111</v>
      </c>
      <c r="C9" s="28" t="s">
        <v>25</v>
      </c>
      <c r="D9" s="26" t="str">
        <f>組合せデータ!E29</f>
        <v>社FCジュニア</v>
      </c>
      <c r="E9" s="27" t="s">
        <v>93</v>
      </c>
      <c r="F9" s="30" t="s">
        <v>18</v>
      </c>
      <c r="G9" s="29" t="s">
        <v>93</v>
      </c>
      <c r="H9" s="26" t="str">
        <f>組合せデータ!F29</f>
        <v>王子FC</v>
      </c>
      <c r="I9" s="26" t="s">
        <v>103</v>
      </c>
      <c r="J9" s="28" t="s">
        <v>25</v>
      </c>
      <c r="K9" s="26" t="str">
        <f>組合せデータ!G29</f>
        <v>フロールFC</v>
      </c>
      <c r="L9" s="27" t="s">
        <v>93</v>
      </c>
      <c r="M9" s="30" t="s">
        <v>18</v>
      </c>
      <c r="N9" s="29" t="s">
        <v>93</v>
      </c>
      <c r="O9" s="26" t="str">
        <f>組合せデータ!H29</f>
        <v>篠山FC</v>
      </c>
      <c r="P9" s="26" t="s">
        <v>103</v>
      </c>
    </row>
    <row r="10" spans="1:16" ht="39.950000000000003" customHeight="1" x14ac:dyDescent="0.1">
      <c r="A10" s="31">
        <v>3</v>
      </c>
      <c r="B10" s="32">
        <v>0.4513888888888889</v>
      </c>
      <c r="C10" s="28" t="s">
        <v>26</v>
      </c>
      <c r="D10" s="26" t="str">
        <f>組合せデータ!E30</f>
        <v>木津SC</v>
      </c>
      <c r="E10" s="27" t="s">
        <v>93</v>
      </c>
      <c r="F10" s="30" t="s">
        <v>18</v>
      </c>
      <c r="G10" s="29" t="s">
        <v>93</v>
      </c>
      <c r="H10" s="26" t="str">
        <f>組合せデータ!F30</f>
        <v>播磨SC</v>
      </c>
      <c r="I10" s="26" t="s">
        <v>103</v>
      </c>
      <c r="J10" s="28" t="s">
        <v>26</v>
      </c>
      <c r="K10" s="26" t="str">
        <f>組合せデータ!G30</f>
        <v>旭FCジュニア</v>
      </c>
      <c r="L10" s="27" t="s">
        <v>93</v>
      </c>
      <c r="M10" s="30" t="s">
        <v>18</v>
      </c>
      <c r="N10" s="29" t="s">
        <v>93</v>
      </c>
      <c r="O10" s="26" t="str">
        <f>組合せデータ!H30</f>
        <v>明石FC</v>
      </c>
      <c r="P10" s="26" t="s">
        <v>103</v>
      </c>
    </row>
    <row r="11" spans="1:16" ht="39.950000000000003" customHeight="1" x14ac:dyDescent="0.1">
      <c r="A11" s="31">
        <v>4</v>
      </c>
      <c r="B11" s="32">
        <v>0.47916666666666702</v>
      </c>
      <c r="C11" s="28" t="s">
        <v>24</v>
      </c>
      <c r="D11" s="26" t="str">
        <f>組合せデータ!E31</f>
        <v>西脇FC</v>
      </c>
      <c r="E11" s="27" t="s">
        <v>93</v>
      </c>
      <c r="F11" s="30" t="s">
        <v>18</v>
      </c>
      <c r="G11" s="29" t="s">
        <v>93</v>
      </c>
      <c r="H11" s="26" t="str">
        <f>組合せデータ!F31</f>
        <v>長尾WFC</v>
      </c>
      <c r="I11" s="26" t="s">
        <v>103</v>
      </c>
      <c r="J11" s="28" t="s">
        <v>24</v>
      </c>
      <c r="K11" s="26" t="str">
        <f>組合せデータ!G31</f>
        <v>平岡北SC</v>
      </c>
      <c r="L11" s="27" t="s">
        <v>93</v>
      </c>
      <c r="M11" s="30" t="s">
        <v>18</v>
      </c>
      <c r="N11" s="29" t="s">
        <v>93</v>
      </c>
      <c r="O11" s="26" t="str">
        <f>組合せデータ!H31</f>
        <v>マリノFC</v>
      </c>
      <c r="P11" s="26" t="s">
        <v>103</v>
      </c>
    </row>
    <row r="12" spans="1:16" ht="39.950000000000003" customHeight="1" x14ac:dyDescent="0.1">
      <c r="A12" s="31">
        <v>5</v>
      </c>
      <c r="B12" s="32">
        <v>0.50694444444444398</v>
      </c>
      <c r="C12" s="28" t="s">
        <v>25</v>
      </c>
      <c r="D12" s="26" t="str">
        <f>組合せデータ!E32</f>
        <v>社FCジュニア</v>
      </c>
      <c r="E12" s="27" t="s">
        <v>93</v>
      </c>
      <c r="F12" s="30" t="s">
        <v>18</v>
      </c>
      <c r="G12" s="29" t="s">
        <v>93</v>
      </c>
      <c r="H12" s="26" t="str">
        <f>組合せデータ!F32</f>
        <v>フロールFC</v>
      </c>
      <c r="I12" s="26" t="s">
        <v>103</v>
      </c>
      <c r="J12" s="28" t="s">
        <v>25</v>
      </c>
      <c r="K12" s="26" t="str">
        <f>組合せデータ!G32</f>
        <v>王子FC</v>
      </c>
      <c r="L12" s="27" t="s">
        <v>93</v>
      </c>
      <c r="M12" s="30" t="s">
        <v>18</v>
      </c>
      <c r="N12" s="29" t="s">
        <v>93</v>
      </c>
      <c r="O12" s="26" t="str">
        <f>組合せデータ!H32</f>
        <v>篠山FC</v>
      </c>
      <c r="P12" s="26" t="s">
        <v>103</v>
      </c>
    </row>
    <row r="13" spans="1:16" ht="39.950000000000003" customHeight="1" x14ac:dyDescent="0.1">
      <c r="A13" s="31">
        <v>6</v>
      </c>
      <c r="B13" s="32">
        <v>0.53472222222222199</v>
      </c>
      <c r="C13" s="28" t="s">
        <v>26</v>
      </c>
      <c r="D13" s="26" t="str">
        <f>組合せデータ!E33</f>
        <v>木津SC</v>
      </c>
      <c r="E13" s="27" t="s">
        <v>93</v>
      </c>
      <c r="F13" s="30" t="s">
        <v>18</v>
      </c>
      <c r="G13" s="29" t="s">
        <v>93</v>
      </c>
      <c r="H13" s="26" t="str">
        <f>組合せデータ!F33</f>
        <v>旭FCジュニア</v>
      </c>
      <c r="I13" s="26" t="s">
        <v>103</v>
      </c>
      <c r="J13" s="28" t="s">
        <v>26</v>
      </c>
      <c r="K13" s="26" t="str">
        <f>組合せデータ!G33</f>
        <v>播磨SC</v>
      </c>
      <c r="L13" s="27" t="s">
        <v>93</v>
      </c>
      <c r="M13" s="30" t="s">
        <v>18</v>
      </c>
      <c r="N13" s="29" t="s">
        <v>93</v>
      </c>
      <c r="O13" s="26" t="str">
        <f>組合せデータ!H33</f>
        <v>明石FC</v>
      </c>
      <c r="P13" s="26" t="s">
        <v>103</v>
      </c>
    </row>
    <row r="14" spans="1:16" ht="39.950000000000003" customHeight="1" x14ac:dyDescent="0.1">
      <c r="A14" s="31">
        <v>7</v>
      </c>
      <c r="B14" s="32">
        <v>0.5625</v>
      </c>
      <c r="C14" s="28" t="s">
        <v>24</v>
      </c>
      <c r="D14" s="26" t="str">
        <f>組合せデータ!E34</f>
        <v>西脇FC</v>
      </c>
      <c r="E14" s="27" t="s">
        <v>93</v>
      </c>
      <c r="F14" s="30" t="s">
        <v>18</v>
      </c>
      <c r="G14" s="29" t="s">
        <v>93</v>
      </c>
      <c r="H14" s="26" t="str">
        <f>組合せデータ!F34</f>
        <v>マリノFC</v>
      </c>
      <c r="I14" s="26" t="s">
        <v>103</v>
      </c>
      <c r="J14" s="28" t="s">
        <v>24</v>
      </c>
      <c r="K14" s="26" t="str">
        <f>組合せデータ!G34</f>
        <v>平岡北SC</v>
      </c>
      <c r="L14" s="27" t="s">
        <v>93</v>
      </c>
      <c r="M14" s="30" t="s">
        <v>18</v>
      </c>
      <c r="N14" s="29" t="s">
        <v>93</v>
      </c>
      <c r="O14" s="26" t="str">
        <f>組合せデータ!H34</f>
        <v>長尾WFC</v>
      </c>
      <c r="P14" s="26" t="s">
        <v>103</v>
      </c>
    </row>
    <row r="15" spans="1:16" ht="39.950000000000003" customHeight="1" x14ac:dyDescent="0.1">
      <c r="A15" s="31">
        <v>8</v>
      </c>
      <c r="B15" s="32">
        <v>0.59027777777777801</v>
      </c>
      <c r="C15" s="28" t="s">
        <v>25</v>
      </c>
      <c r="D15" s="26" t="str">
        <f>組合せデータ!E35</f>
        <v>社FCジュニア</v>
      </c>
      <c r="E15" s="27" t="s">
        <v>93</v>
      </c>
      <c r="F15" s="30" t="s">
        <v>18</v>
      </c>
      <c r="G15" s="29" t="s">
        <v>93</v>
      </c>
      <c r="H15" s="26" t="str">
        <f>組合せデータ!F35</f>
        <v>篠山FC</v>
      </c>
      <c r="I15" s="26" t="s">
        <v>103</v>
      </c>
      <c r="J15" s="28" t="s">
        <v>25</v>
      </c>
      <c r="K15" s="26" t="str">
        <f>組合せデータ!G35</f>
        <v>王子FC</v>
      </c>
      <c r="L15" s="27" t="s">
        <v>93</v>
      </c>
      <c r="M15" s="30" t="s">
        <v>18</v>
      </c>
      <c r="N15" s="29" t="s">
        <v>93</v>
      </c>
      <c r="O15" s="26" t="str">
        <f>組合せデータ!H35</f>
        <v>フロールFC</v>
      </c>
      <c r="P15" s="26" t="s">
        <v>103</v>
      </c>
    </row>
    <row r="16" spans="1:16" ht="39.950000000000003" customHeight="1" x14ac:dyDescent="0.1">
      <c r="A16" s="31">
        <v>9</v>
      </c>
      <c r="B16" s="32">
        <v>0.61805555555555503</v>
      </c>
      <c r="C16" s="28" t="s">
        <v>26</v>
      </c>
      <c r="D16" s="26" t="str">
        <f>組合せデータ!E36</f>
        <v>木津SC</v>
      </c>
      <c r="E16" s="27" t="s">
        <v>93</v>
      </c>
      <c r="F16" s="30" t="s">
        <v>18</v>
      </c>
      <c r="G16" s="29" t="s">
        <v>93</v>
      </c>
      <c r="H16" s="26" t="str">
        <f>組合せデータ!F36</f>
        <v>明石FC</v>
      </c>
      <c r="I16" s="26" t="s">
        <v>103</v>
      </c>
      <c r="J16" s="28" t="s">
        <v>26</v>
      </c>
      <c r="K16" s="26" t="str">
        <f>組合せデータ!G36</f>
        <v>播磨SC</v>
      </c>
      <c r="L16" s="27" t="s">
        <v>93</v>
      </c>
      <c r="M16" s="30" t="s">
        <v>18</v>
      </c>
      <c r="N16" s="29" t="s">
        <v>93</v>
      </c>
      <c r="O16" s="26" t="str">
        <f>組合せデータ!H36</f>
        <v>旭FCジュニア</v>
      </c>
      <c r="P16" s="26" t="s">
        <v>103</v>
      </c>
    </row>
    <row r="17" spans="1:16" ht="36" customHeight="1" x14ac:dyDescent="0.1">
      <c r="A17" s="36"/>
      <c r="B17" s="41" t="s">
        <v>105</v>
      </c>
      <c r="C17" s="37"/>
      <c r="D17" s="38"/>
      <c r="E17" s="39"/>
      <c r="F17" s="40"/>
      <c r="G17" s="39"/>
      <c r="H17" s="38"/>
      <c r="I17" s="9"/>
      <c r="J17" s="37"/>
      <c r="K17" s="38"/>
      <c r="L17" s="39"/>
      <c r="M17" s="40"/>
      <c r="N17" s="39"/>
      <c r="O17" s="38"/>
      <c r="P17" s="9"/>
    </row>
    <row r="18" spans="1:16" ht="36" customHeight="1" x14ac:dyDescent="0.1">
      <c r="A18" s="36"/>
      <c r="B18" s="41"/>
      <c r="C18" s="37"/>
      <c r="D18" s="38"/>
      <c r="E18" s="39"/>
      <c r="F18" s="40"/>
      <c r="G18" s="39"/>
      <c r="H18" s="38"/>
      <c r="I18" s="9"/>
      <c r="J18" s="37"/>
      <c r="K18" s="38"/>
      <c r="L18" s="39"/>
      <c r="M18" s="40"/>
      <c r="N18" s="39"/>
      <c r="O18" s="38"/>
      <c r="P18" s="9"/>
    </row>
    <row r="19" spans="1:16" ht="42.75" customHeight="1" x14ac:dyDescent="0.1">
      <c r="B19" s="136" t="str">
        <f>組合せデータ!C1</f>
        <v>ひまわりリーグU-10</v>
      </c>
      <c r="C19" s="137"/>
      <c r="D19" s="137"/>
      <c r="E19" s="137"/>
      <c r="F19" s="137"/>
      <c r="G19" s="137"/>
      <c r="H19" s="137"/>
      <c r="I19" s="137"/>
      <c r="J19" s="60"/>
      <c r="K19" s="136" t="s">
        <v>22</v>
      </c>
      <c r="L19" s="136"/>
      <c r="M19" s="136"/>
      <c r="N19" s="136"/>
      <c r="O19" s="136"/>
    </row>
    <row r="20" spans="1:16" ht="11.25" customHeight="1" x14ac:dyDescent="0.1">
      <c r="B20" s="25"/>
      <c r="C20" s="22"/>
      <c r="D20" s="22"/>
      <c r="E20" s="22"/>
      <c r="F20" s="22"/>
      <c r="G20" s="22"/>
      <c r="H20" s="22"/>
      <c r="I20" s="22"/>
      <c r="J20" s="22"/>
      <c r="K20" s="22"/>
      <c r="L20" s="22"/>
      <c r="M20" s="23"/>
      <c r="N20" s="23"/>
      <c r="O20" s="24"/>
    </row>
    <row r="21" spans="1:16" ht="24" x14ac:dyDescent="0.1">
      <c r="B21" s="140">
        <f>組合せデータ!D2</f>
        <v>45690</v>
      </c>
      <c r="C21" s="141"/>
      <c r="D21" s="141"/>
      <c r="E21" s="139">
        <f>WEEKDAY(B21,1)</f>
        <v>1</v>
      </c>
      <c r="F21" s="139"/>
      <c r="G21" s="139"/>
      <c r="H21" s="22"/>
      <c r="I21" s="22"/>
      <c r="J21" s="22"/>
      <c r="K21" s="138" t="s">
        <v>108</v>
      </c>
      <c r="L21" s="137"/>
      <c r="M21" s="137"/>
      <c r="N21" s="137"/>
      <c r="O21" s="137"/>
    </row>
    <row r="22" spans="1:16" ht="12.75" customHeight="1" x14ac:dyDescent="0.1">
      <c r="B22" s="25"/>
      <c r="C22" s="22"/>
      <c r="D22" s="22"/>
      <c r="E22" s="22"/>
      <c r="F22" s="22"/>
      <c r="G22" s="22"/>
      <c r="H22" s="22"/>
      <c r="I22" s="22"/>
      <c r="J22" s="22"/>
      <c r="K22" s="22"/>
      <c r="L22" s="22"/>
      <c r="M22" s="23"/>
      <c r="N22" s="23"/>
      <c r="O22" s="24"/>
    </row>
    <row r="23" spans="1:16" ht="30" customHeight="1" x14ac:dyDescent="0.1">
      <c r="A23" s="11"/>
      <c r="B23" s="11"/>
      <c r="C23" s="143" t="s">
        <v>112</v>
      </c>
      <c r="D23" s="144"/>
      <c r="E23" s="144"/>
      <c r="F23" s="144"/>
      <c r="G23" s="144"/>
      <c r="H23" s="144"/>
      <c r="I23" s="145"/>
      <c r="J23" s="142" t="s">
        <v>111</v>
      </c>
      <c r="K23" s="142"/>
      <c r="L23" s="142"/>
      <c r="M23" s="142"/>
      <c r="N23" s="142"/>
      <c r="O23" s="142"/>
      <c r="P23" s="142"/>
    </row>
    <row r="24" spans="1:16" ht="30" customHeight="1" x14ac:dyDescent="0.1">
      <c r="A24" s="11"/>
      <c r="B24" s="34" t="s">
        <v>14</v>
      </c>
      <c r="C24" s="34" t="s">
        <v>21</v>
      </c>
      <c r="D24" s="34" t="s">
        <v>17</v>
      </c>
      <c r="E24" s="146" t="s">
        <v>15</v>
      </c>
      <c r="F24" s="146"/>
      <c r="G24" s="146"/>
      <c r="H24" s="34" t="s">
        <v>17</v>
      </c>
      <c r="I24" s="34" t="s">
        <v>16</v>
      </c>
      <c r="J24" s="34" t="s">
        <v>21</v>
      </c>
      <c r="K24" s="34" t="s">
        <v>17</v>
      </c>
      <c r="L24" s="146" t="s">
        <v>15</v>
      </c>
      <c r="M24" s="146"/>
      <c r="N24" s="146"/>
      <c r="O24" s="34" t="s">
        <v>17</v>
      </c>
      <c r="P24" s="34" t="s">
        <v>16</v>
      </c>
    </row>
    <row r="25" spans="1:16" ht="39.950000000000003" customHeight="1" x14ac:dyDescent="0.1">
      <c r="A25" s="31">
        <v>1</v>
      </c>
      <c r="B25" s="32">
        <v>0.39583333333333331</v>
      </c>
      <c r="C25" s="28" t="s">
        <v>87</v>
      </c>
      <c r="D25" s="58" t="str">
        <f>組合せデータ!E41</f>
        <v>予選３位３位</v>
      </c>
      <c r="E25" s="27" t="s">
        <v>93</v>
      </c>
      <c r="F25" s="30" t="s">
        <v>18</v>
      </c>
      <c r="G25" s="29" t="s">
        <v>93</v>
      </c>
      <c r="H25" s="58" t="str">
        <f>組合せデータ!F41</f>
        <v>予選Ａ4位</v>
      </c>
      <c r="I25" s="58" t="s">
        <v>103</v>
      </c>
      <c r="J25" s="28" t="s">
        <v>87</v>
      </c>
      <c r="K25" s="58" t="str">
        <f>組合せデータ!G41</f>
        <v>予選B4位</v>
      </c>
      <c r="L25" s="27" t="s">
        <v>93</v>
      </c>
      <c r="M25" s="30" t="s">
        <v>18</v>
      </c>
      <c r="N25" s="29" t="s">
        <v>93</v>
      </c>
      <c r="O25" s="58" t="str">
        <f>組合せデータ!H41</f>
        <v>予選C4位</v>
      </c>
      <c r="P25" s="58" t="s">
        <v>103</v>
      </c>
    </row>
    <row r="26" spans="1:16" ht="39.950000000000003" customHeight="1" x14ac:dyDescent="0.1">
      <c r="A26" s="31">
        <v>2</v>
      </c>
      <c r="B26" s="32">
        <v>0.4236111111111111</v>
      </c>
      <c r="C26" s="28" t="s">
        <v>88</v>
      </c>
      <c r="D26" s="58" t="str">
        <f>組合せデータ!E42</f>
        <v>予選２位２位</v>
      </c>
      <c r="E26" s="27" t="s">
        <v>93</v>
      </c>
      <c r="F26" s="30" t="s">
        <v>18</v>
      </c>
      <c r="G26" s="29" t="s">
        <v>93</v>
      </c>
      <c r="H26" s="58" t="str">
        <f>組合せデータ!F42</f>
        <v>予選２位３位</v>
      </c>
      <c r="I26" s="58" t="s">
        <v>103</v>
      </c>
      <c r="J26" s="28" t="s">
        <v>88</v>
      </c>
      <c r="K26" s="58" t="str">
        <f>組合せデータ!G42</f>
        <v>予選３位１位</v>
      </c>
      <c r="L26" s="27" t="s">
        <v>93</v>
      </c>
      <c r="M26" s="30" t="s">
        <v>18</v>
      </c>
      <c r="N26" s="29" t="s">
        <v>93</v>
      </c>
      <c r="O26" s="58" t="str">
        <f>組合せデータ!H42</f>
        <v>予選３位２位</v>
      </c>
      <c r="P26" s="58" t="s">
        <v>103</v>
      </c>
    </row>
    <row r="27" spans="1:16" ht="39.950000000000003" customHeight="1" x14ac:dyDescent="0.1">
      <c r="A27" s="31">
        <v>3</v>
      </c>
      <c r="B27" s="32">
        <v>0.4513888888888889</v>
      </c>
      <c r="C27" s="28" t="s">
        <v>89</v>
      </c>
      <c r="D27" s="58" t="str">
        <f>組合せデータ!E43</f>
        <v>予選A１位</v>
      </c>
      <c r="E27" s="27" t="s">
        <v>93</v>
      </c>
      <c r="F27" s="30" t="s">
        <v>18</v>
      </c>
      <c r="G27" s="29" t="s">
        <v>93</v>
      </c>
      <c r="H27" s="58" t="str">
        <f>組合せデータ!F43</f>
        <v>予選B1位</v>
      </c>
      <c r="I27" s="58" t="s">
        <v>103</v>
      </c>
      <c r="J27" s="28" t="s">
        <v>89</v>
      </c>
      <c r="K27" s="58" t="str">
        <f>組合せデータ!G43</f>
        <v>予選C1位</v>
      </c>
      <c r="L27" s="27" t="s">
        <v>93</v>
      </c>
      <c r="M27" s="30" t="s">
        <v>18</v>
      </c>
      <c r="N27" s="29" t="s">
        <v>93</v>
      </c>
      <c r="O27" s="58" t="str">
        <f>組合せデータ!H43</f>
        <v>予選2位1位</v>
      </c>
      <c r="P27" s="58" t="s">
        <v>103</v>
      </c>
    </row>
    <row r="28" spans="1:16" ht="39.950000000000003" customHeight="1" x14ac:dyDescent="0.1">
      <c r="A28" s="31">
        <v>4</v>
      </c>
      <c r="B28" s="32">
        <v>0.47916666666666702</v>
      </c>
      <c r="C28" s="28" t="s">
        <v>87</v>
      </c>
      <c r="D28" s="58" t="str">
        <f>組合せデータ!E44</f>
        <v>予選３位３位</v>
      </c>
      <c r="E28" s="27" t="s">
        <v>93</v>
      </c>
      <c r="F28" s="30" t="s">
        <v>18</v>
      </c>
      <c r="G28" s="29" t="s">
        <v>93</v>
      </c>
      <c r="H28" s="58" t="str">
        <f>組合せデータ!F44</f>
        <v>予選B4位</v>
      </c>
      <c r="I28" s="58" t="s">
        <v>103</v>
      </c>
      <c r="J28" s="28" t="s">
        <v>87</v>
      </c>
      <c r="K28" s="58" t="str">
        <f>組合せデータ!G44</f>
        <v>予選Ａ4位</v>
      </c>
      <c r="L28" s="27" t="s">
        <v>93</v>
      </c>
      <c r="M28" s="30" t="s">
        <v>18</v>
      </c>
      <c r="N28" s="29" t="s">
        <v>93</v>
      </c>
      <c r="O28" s="58" t="str">
        <f>組合せデータ!H44</f>
        <v>予選C4位</v>
      </c>
      <c r="P28" s="58" t="s">
        <v>103</v>
      </c>
    </row>
    <row r="29" spans="1:16" ht="39.950000000000003" customHeight="1" x14ac:dyDescent="0.1">
      <c r="A29" s="31">
        <v>5</v>
      </c>
      <c r="B29" s="32">
        <v>0.50694444444444398</v>
      </c>
      <c r="C29" s="28" t="s">
        <v>88</v>
      </c>
      <c r="D29" s="58" t="str">
        <f>組合せデータ!E45</f>
        <v>予選２位２位</v>
      </c>
      <c r="E29" s="27" t="s">
        <v>93</v>
      </c>
      <c r="F29" s="30" t="s">
        <v>18</v>
      </c>
      <c r="G29" s="29" t="s">
        <v>93</v>
      </c>
      <c r="H29" s="58" t="str">
        <f>組合せデータ!F45</f>
        <v>予選３位１位</v>
      </c>
      <c r="I29" s="58" t="s">
        <v>103</v>
      </c>
      <c r="J29" s="28" t="s">
        <v>88</v>
      </c>
      <c r="K29" s="58" t="str">
        <f>組合せデータ!G45</f>
        <v>予選２位３位</v>
      </c>
      <c r="L29" s="27" t="s">
        <v>93</v>
      </c>
      <c r="M29" s="30" t="s">
        <v>18</v>
      </c>
      <c r="N29" s="29" t="s">
        <v>93</v>
      </c>
      <c r="O29" s="58" t="str">
        <f>組合せデータ!H45</f>
        <v>予選３位２位</v>
      </c>
      <c r="P29" s="58" t="s">
        <v>103</v>
      </c>
    </row>
    <row r="30" spans="1:16" ht="39.950000000000003" customHeight="1" x14ac:dyDescent="0.1">
      <c r="A30" s="31">
        <v>6</v>
      </c>
      <c r="B30" s="32">
        <v>0.53472222222222199</v>
      </c>
      <c r="C30" s="28" t="s">
        <v>89</v>
      </c>
      <c r="D30" s="58" t="str">
        <f>組合せデータ!E46</f>
        <v>予選A１位</v>
      </c>
      <c r="E30" s="27" t="s">
        <v>93</v>
      </c>
      <c r="F30" s="30" t="s">
        <v>18</v>
      </c>
      <c r="G30" s="29" t="s">
        <v>93</v>
      </c>
      <c r="H30" s="58" t="str">
        <f>組合せデータ!F46</f>
        <v>予選C1位</v>
      </c>
      <c r="I30" s="58" t="s">
        <v>103</v>
      </c>
      <c r="J30" s="28" t="s">
        <v>89</v>
      </c>
      <c r="K30" s="58" t="str">
        <f>組合せデータ!G46</f>
        <v>予選B1位</v>
      </c>
      <c r="L30" s="27" t="s">
        <v>93</v>
      </c>
      <c r="M30" s="30" t="s">
        <v>18</v>
      </c>
      <c r="N30" s="29" t="s">
        <v>93</v>
      </c>
      <c r="O30" s="58" t="str">
        <f>組合せデータ!H46</f>
        <v>予選2位1位</v>
      </c>
      <c r="P30" s="58" t="s">
        <v>103</v>
      </c>
    </row>
    <row r="31" spans="1:16" ht="39.950000000000003" customHeight="1" x14ac:dyDescent="0.1">
      <c r="A31" s="31">
        <v>7</v>
      </c>
      <c r="B31" s="32">
        <v>0.5625</v>
      </c>
      <c r="C31" s="28" t="s">
        <v>87</v>
      </c>
      <c r="D31" s="58" t="str">
        <f>組合せデータ!E47</f>
        <v>予選３位３位</v>
      </c>
      <c r="E31" s="27" t="s">
        <v>93</v>
      </c>
      <c r="F31" s="30" t="s">
        <v>18</v>
      </c>
      <c r="G31" s="29" t="s">
        <v>93</v>
      </c>
      <c r="H31" s="58" t="str">
        <f>組合せデータ!F47</f>
        <v>予選C4位</v>
      </c>
      <c r="I31" s="58" t="s">
        <v>103</v>
      </c>
      <c r="J31" s="28" t="s">
        <v>87</v>
      </c>
      <c r="K31" s="58" t="str">
        <f>組合せデータ!G47</f>
        <v>予選Ａ4位</v>
      </c>
      <c r="L31" s="27" t="s">
        <v>93</v>
      </c>
      <c r="M31" s="30" t="s">
        <v>18</v>
      </c>
      <c r="N31" s="29" t="s">
        <v>93</v>
      </c>
      <c r="O31" s="58" t="str">
        <f>組合せデータ!H47</f>
        <v>予選B4位</v>
      </c>
      <c r="P31" s="58" t="s">
        <v>103</v>
      </c>
    </row>
    <row r="32" spans="1:16" ht="39.950000000000003" customHeight="1" x14ac:dyDescent="0.1">
      <c r="A32" s="31">
        <v>8</v>
      </c>
      <c r="B32" s="32">
        <v>0.59027777777777801</v>
      </c>
      <c r="C32" s="28" t="s">
        <v>88</v>
      </c>
      <c r="D32" s="58" t="str">
        <f>組合せデータ!E48</f>
        <v>予選２位２位</v>
      </c>
      <c r="E32" s="27" t="s">
        <v>93</v>
      </c>
      <c r="F32" s="30" t="s">
        <v>18</v>
      </c>
      <c r="G32" s="29" t="s">
        <v>93</v>
      </c>
      <c r="H32" s="58" t="str">
        <f>組合せデータ!F48</f>
        <v>予選３位２位</v>
      </c>
      <c r="I32" s="58" t="s">
        <v>103</v>
      </c>
      <c r="J32" s="28" t="s">
        <v>88</v>
      </c>
      <c r="K32" s="58" t="str">
        <f>組合せデータ!G48</f>
        <v>予選２位３位</v>
      </c>
      <c r="L32" s="27" t="s">
        <v>93</v>
      </c>
      <c r="M32" s="30" t="s">
        <v>18</v>
      </c>
      <c r="N32" s="29" t="s">
        <v>93</v>
      </c>
      <c r="O32" s="58" t="str">
        <f>組合せデータ!H48</f>
        <v>予選３位１位</v>
      </c>
      <c r="P32" s="58" t="s">
        <v>103</v>
      </c>
    </row>
    <row r="33" spans="1:16" ht="39.950000000000003" customHeight="1" x14ac:dyDescent="0.1">
      <c r="A33" s="31">
        <v>9</v>
      </c>
      <c r="B33" s="32">
        <v>0.61805555555555503</v>
      </c>
      <c r="C33" s="28" t="s">
        <v>89</v>
      </c>
      <c r="D33" s="58" t="str">
        <f>組合せデータ!E49</f>
        <v>予選A１位</v>
      </c>
      <c r="E33" s="27" t="s">
        <v>93</v>
      </c>
      <c r="F33" s="30" t="s">
        <v>18</v>
      </c>
      <c r="G33" s="29" t="s">
        <v>93</v>
      </c>
      <c r="H33" s="58" t="str">
        <f>組合せデータ!F49</f>
        <v>予選2位1位</v>
      </c>
      <c r="I33" s="58" t="s">
        <v>103</v>
      </c>
      <c r="J33" s="28" t="s">
        <v>89</v>
      </c>
      <c r="K33" s="58" t="str">
        <f>組合せデータ!G49</f>
        <v>予選B1位</v>
      </c>
      <c r="L33" s="27" t="s">
        <v>93</v>
      </c>
      <c r="M33" s="30" t="s">
        <v>18</v>
      </c>
      <c r="N33" s="29" t="s">
        <v>93</v>
      </c>
      <c r="O33" s="58" t="str">
        <f>組合せデータ!H49</f>
        <v>予選C1位</v>
      </c>
      <c r="P33" s="58" t="s">
        <v>103</v>
      </c>
    </row>
    <row r="34" spans="1:16" ht="24" customHeight="1" x14ac:dyDescent="0.1">
      <c r="B34" s="41"/>
    </row>
    <row r="35" spans="1:16" ht="24" customHeight="1" x14ac:dyDescent="0.1">
      <c r="B35" s="118" t="s">
        <v>106</v>
      </c>
      <c r="C35" s="118"/>
      <c r="D35" s="118"/>
      <c r="E35" s="118"/>
      <c r="F35" s="118"/>
      <c r="G35" s="118"/>
      <c r="H35" s="118"/>
      <c r="I35" s="118"/>
      <c r="J35" s="118"/>
      <c r="K35" s="118"/>
      <c r="L35" s="118"/>
      <c r="M35" s="118"/>
    </row>
    <row r="36" spans="1:16" ht="24" customHeight="1" x14ac:dyDescent="0.1"/>
    <row r="37" spans="1:16" ht="32.25" customHeight="1" x14ac:dyDescent="0.1"/>
    <row r="38" spans="1:16" ht="32.25" customHeight="1" x14ac:dyDescent="0.1"/>
    <row r="39" spans="1:16" ht="32.25" customHeight="1" x14ac:dyDescent="0.1"/>
    <row r="40" spans="1:16" ht="32.25" customHeight="1" x14ac:dyDescent="0.1"/>
    <row r="41" spans="1:16" ht="32.25" customHeight="1" x14ac:dyDescent="0.1"/>
    <row r="42" spans="1:16" ht="32.25" customHeight="1" x14ac:dyDescent="0.1"/>
    <row r="43" spans="1:16" ht="32.25" customHeight="1" x14ac:dyDescent="0.1"/>
    <row r="44" spans="1:16" ht="32.25" customHeight="1" x14ac:dyDescent="0.1"/>
    <row r="45" spans="1:16" ht="32.25" customHeight="1" x14ac:dyDescent="0.1"/>
  </sheetData>
  <mergeCells count="18">
    <mergeCell ref="E24:G24"/>
    <mergeCell ref="L24:N24"/>
    <mergeCell ref="C23:I23"/>
    <mergeCell ref="J23:P23"/>
    <mergeCell ref="B4:D4"/>
    <mergeCell ref="B2:I2"/>
    <mergeCell ref="K2:O2"/>
    <mergeCell ref="K4:O4"/>
    <mergeCell ref="E4:G4"/>
    <mergeCell ref="B21:D21"/>
    <mergeCell ref="J6:P6"/>
    <mergeCell ref="C6:I6"/>
    <mergeCell ref="E21:G21"/>
    <mergeCell ref="K21:O21"/>
    <mergeCell ref="B19:I19"/>
    <mergeCell ref="K19:O19"/>
    <mergeCell ref="E7:G7"/>
    <mergeCell ref="L7:N7"/>
  </mergeCells>
  <phoneticPr fontId="3"/>
  <printOptions horizontalCentered="1" verticalCentered="1"/>
  <pageMargins left="0.19685039370078741" right="0.19685039370078741" top="0" bottom="0" header="0.27559055118110237" footer="0.31496062992125984"/>
  <pageSetup paperSize="9" fitToHeight="0" orientation="landscape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B2:X22"/>
  <sheetViews>
    <sheetView workbookViewId="0">
      <selection activeCell="B1" sqref="B1"/>
    </sheetView>
  </sheetViews>
  <sheetFormatPr defaultRowHeight="13.5" x14ac:dyDescent="0.1"/>
  <cols>
    <col min="1" max="1" width="1.49609375" customWidth="1"/>
    <col min="2" max="2" width="18.6796875" customWidth="1"/>
    <col min="3" max="3" width="7.6328125" customWidth="1"/>
    <col min="4" max="15" width="6.6796875" customWidth="1"/>
    <col min="16" max="23" width="5.58984375" customWidth="1"/>
    <col min="24" max="24" width="3.953125" customWidth="1"/>
  </cols>
  <sheetData>
    <row r="2" spans="2:24" ht="30" customHeight="1" x14ac:dyDescent="0.1">
      <c r="B2" s="147" t="str">
        <f>組合せデータ!C1</f>
        <v>ひまわりリーグU-10</v>
      </c>
      <c r="C2" s="147"/>
      <c r="D2" s="147"/>
      <c r="E2" s="147"/>
      <c r="F2" s="147"/>
      <c r="G2" s="147"/>
      <c r="H2" s="147"/>
      <c r="I2" s="147"/>
      <c r="J2" s="147"/>
      <c r="K2" s="147"/>
      <c r="L2" s="147"/>
      <c r="M2" s="61" t="s">
        <v>76</v>
      </c>
      <c r="P2" s="5"/>
      <c r="Q2" s="5"/>
      <c r="R2" s="5"/>
      <c r="S2" s="5"/>
      <c r="T2" s="5"/>
      <c r="U2" s="5"/>
      <c r="V2" s="5"/>
      <c r="W2" s="5"/>
      <c r="X2" s="6"/>
    </row>
    <row r="3" spans="2:24" ht="24" x14ac:dyDescent="0.1">
      <c r="B3" s="148">
        <f>組合せデータ!C2</f>
        <v>45689</v>
      </c>
      <c r="C3" s="149"/>
      <c r="D3" s="104">
        <f>WEEKDAY(WEEKDAY(B3,1))</f>
        <v>7</v>
      </c>
      <c r="E3" s="62"/>
      <c r="F3" s="62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x14ac:dyDescent="0.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27.95" customHeight="1" x14ac:dyDescent="0.1">
      <c r="B5" s="33" t="s">
        <v>24</v>
      </c>
      <c r="C5" s="21" t="s">
        <v>0</v>
      </c>
      <c r="D5" s="150" t="str">
        <f>B6</f>
        <v>西脇FC</v>
      </c>
      <c r="E5" s="151"/>
      <c r="F5" s="152"/>
      <c r="G5" s="150" t="str">
        <f>B7</f>
        <v>平岡北SC</v>
      </c>
      <c r="H5" s="151"/>
      <c r="I5" s="152"/>
      <c r="J5" s="150" t="str">
        <f>B8</f>
        <v>長尾WFC</v>
      </c>
      <c r="K5" s="151"/>
      <c r="L5" s="152"/>
      <c r="M5" s="150" t="str">
        <f>B9</f>
        <v>マリノFC</v>
      </c>
      <c r="N5" s="151"/>
      <c r="O5" s="152"/>
      <c r="P5" s="20" t="s">
        <v>6</v>
      </c>
      <c r="Q5" s="20" t="s">
        <v>7</v>
      </c>
      <c r="R5" s="51" t="s">
        <v>8</v>
      </c>
      <c r="S5" s="17" t="s">
        <v>4</v>
      </c>
      <c r="T5" s="48" t="s">
        <v>1</v>
      </c>
      <c r="U5" s="48" t="s">
        <v>2</v>
      </c>
      <c r="V5" s="16" t="s">
        <v>3</v>
      </c>
      <c r="W5" s="48" t="s">
        <v>5</v>
      </c>
      <c r="X5" s="7"/>
    </row>
    <row r="6" spans="2:24" ht="27.95" customHeight="1" x14ac:dyDescent="0.1">
      <c r="B6" s="20" t="str">
        <f>組合せデータ!B9</f>
        <v>西脇FC</v>
      </c>
      <c r="C6" s="20" t="str">
        <f>組合せデータ!C9</f>
        <v>北播磨</v>
      </c>
      <c r="D6" s="52"/>
      <c r="E6" s="53" t="s">
        <v>23</v>
      </c>
      <c r="F6" s="54"/>
      <c r="G6" s="52" t="str">
        <f>+ﾀｲﾑｽｹｼﾞｭｰﾙ!E8</f>
        <v>.</v>
      </c>
      <c r="H6" s="53" t="str">
        <f>IF(ISTEXT(G6),"",IF(G6&gt;=I6,IF(G6=I6,"△","○"),"●"))</f>
        <v/>
      </c>
      <c r="I6" s="54" t="str">
        <f>+ﾀｲﾑｽｹｼﾞｭｰﾙ!G8</f>
        <v>.</v>
      </c>
      <c r="J6" s="52" t="str">
        <f>ﾀｲﾑｽｹｼﾞｭｰﾙ!E11</f>
        <v>.</v>
      </c>
      <c r="K6" s="53" t="str">
        <f>IF(ISTEXT(J6),"",IF(J6&gt;=L6,IF(J6=L6,"△","○"),"●"))</f>
        <v/>
      </c>
      <c r="L6" s="54" t="str">
        <f xml:space="preserve"> ﾀｲﾑｽｹｼﾞｭｰﾙ!G11</f>
        <v>.</v>
      </c>
      <c r="M6" s="52" t="str">
        <f>ﾀｲﾑｽｹｼﾞｭｰﾙ!E14</f>
        <v>.</v>
      </c>
      <c r="N6" s="53" t="str">
        <f>IF(ISTEXT(M6),"",IF(M6&gt;=O6,IF(M6=O6,"△","○"),"●"))</f>
        <v/>
      </c>
      <c r="O6" s="54" t="str">
        <f>ﾀｲﾑｽｹｼﾞｭｰﾙ!G14</f>
        <v>.</v>
      </c>
      <c r="P6" s="18"/>
      <c r="Q6" s="18"/>
      <c r="R6" s="18"/>
      <c r="S6" s="18"/>
      <c r="T6" s="18"/>
      <c r="U6" s="18"/>
      <c r="V6" s="18"/>
      <c r="W6" s="18"/>
      <c r="X6" s="6"/>
    </row>
    <row r="7" spans="2:24" ht="27.95" customHeight="1" x14ac:dyDescent="0.1">
      <c r="B7" s="20" t="str">
        <f>組合せデータ!B10</f>
        <v>平岡北SC</v>
      </c>
      <c r="C7" s="20" t="str">
        <f>組合せデータ!C10</f>
        <v>東播</v>
      </c>
      <c r="D7" s="52" t="str">
        <f>+I6</f>
        <v>.</v>
      </c>
      <c r="E7" s="53" t="str">
        <f>IF(ISTEXT(D7),"",IF(D7&gt;=F7,IF(D7=F7,"△","○"),"●"))</f>
        <v/>
      </c>
      <c r="F7" s="54" t="str">
        <f>G6</f>
        <v>.</v>
      </c>
      <c r="G7" s="52"/>
      <c r="H7" s="53" t="s">
        <v>23</v>
      </c>
      <c r="I7" s="54"/>
      <c r="J7" s="52" t="str">
        <f>ﾀｲﾑｽｹｼﾞｭｰﾙ!L14</f>
        <v>.</v>
      </c>
      <c r="K7" s="53" t="str">
        <f>IF(ISTEXT(J7),"",IF(J7&gt;=L7,IF(J7=L7,"△","○"),"●"))</f>
        <v/>
      </c>
      <c r="L7" s="54" t="str">
        <f>ﾀｲﾑｽｹｼﾞｭｰﾙ!N14</f>
        <v>.</v>
      </c>
      <c r="M7" s="52" t="str">
        <f>ﾀｲﾑｽｹｼﾞｭｰﾙ!L11</f>
        <v>.</v>
      </c>
      <c r="N7" s="53" t="str">
        <f>IF(ISTEXT(M7),"",IF(M7&gt;=O7,IF(M7=O7,"△","○"),"●"))</f>
        <v/>
      </c>
      <c r="O7" s="54" t="str">
        <f>ﾀｲﾑｽｹｼﾞｭｰﾙ!N11</f>
        <v>.</v>
      </c>
      <c r="P7" s="18"/>
      <c r="Q7" s="18"/>
      <c r="R7" s="18"/>
      <c r="S7" s="18"/>
      <c r="T7" s="18"/>
      <c r="U7" s="18"/>
      <c r="V7" s="18"/>
      <c r="W7" s="18"/>
      <c r="X7" s="6"/>
    </row>
    <row r="8" spans="2:24" ht="27.95" customHeight="1" x14ac:dyDescent="0.1">
      <c r="B8" s="20" t="str">
        <f>組合せデータ!B11</f>
        <v>長尾WFC</v>
      </c>
      <c r="C8" s="20" t="str">
        <f>組合せデータ!C11</f>
        <v>北摂</v>
      </c>
      <c r="D8" s="52" t="str">
        <f>+L6</f>
        <v>.</v>
      </c>
      <c r="E8" s="53" t="str">
        <f>IF(ISTEXT(D8),"",IF(D8&gt;=F8,IF(D8=F8,"△","○"),"●"))</f>
        <v/>
      </c>
      <c r="F8" s="54" t="str">
        <f>+J6</f>
        <v>.</v>
      </c>
      <c r="G8" s="52" t="str">
        <f>+L7</f>
        <v>.</v>
      </c>
      <c r="H8" s="53" t="str">
        <f>IF(ISTEXT(G8),"",IF(G8&gt;=I8,IF(G8=I8,"△","○"),"●"))</f>
        <v/>
      </c>
      <c r="I8" s="54" t="str">
        <f>+J7</f>
        <v>.</v>
      </c>
      <c r="J8" s="52"/>
      <c r="K8" s="53" t="s">
        <v>23</v>
      </c>
      <c r="L8" s="54"/>
      <c r="M8" s="52" t="str">
        <f>+ﾀｲﾑｽｹｼﾞｭｰﾙ!L8</f>
        <v>.</v>
      </c>
      <c r="N8" s="53" t="str">
        <f>IF(ISTEXT(M8),"",IF(M8&gt;=O8,IF(M8=O8,"△","○"),"●"))</f>
        <v/>
      </c>
      <c r="O8" s="54" t="str">
        <f>+ﾀｲﾑｽｹｼﾞｭｰﾙ!N8</f>
        <v>.</v>
      </c>
      <c r="P8" s="18"/>
      <c r="Q8" s="18"/>
      <c r="R8" s="18"/>
      <c r="S8" s="18"/>
      <c r="T8" s="18"/>
      <c r="U8" s="18"/>
      <c r="V8" s="18"/>
      <c r="W8" s="18"/>
      <c r="X8" s="6"/>
    </row>
    <row r="9" spans="2:24" ht="27.95" customHeight="1" x14ac:dyDescent="0.1">
      <c r="B9" s="20" t="str">
        <f>組合せデータ!B12</f>
        <v>マリノFC</v>
      </c>
      <c r="C9" s="20" t="str">
        <f>組合せデータ!C12</f>
        <v>神戸</v>
      </c>
      <c r="D9" s="52" t="str">
        <f>+O6</f>
        <v>.</v>
      </c>
      <c r="E9" s="53" t="str">
        <f>IF(ISTEXT(D9),"",IF(D9&gt;=F9,IF(D9=F9,"△","○"),"●"))</f>
        <v/>
      </c>
      <c r="F9" s="54" t="str">
        <f>+M6</f>
        <v>.</v>
      </c>
      <c r="G9" s="52" t="str">
        <f>+O7</f>
        <v>.</v>
      </c>
      <c r="H9" s="53" t="str">
        <f>IF(ISTEXT(G9),"",IF(G9&gt;=I9,IF(G9=I9,"△","○"),"●"))</f>
        <v/>
      </c>
      <c r="I9" s="54" t="str">
        <f>+M7</f>
        <v>.</v>
      </c>
      <c r="J9" s="52" t="str">
        <f>+O8</f>
        <v>.</v>
      </c>
      <c r="K9" s="53" t="str">
        <f>IF(ISTEXT(J9),"",IF(J9&gt;=L9,IF(J9=L9,"△","○"),"●"))</f>
        <v/>
      </c>
      <c r="L9" s="54" t="str">
        <f>+M8</f>
        <v>.</v>
      </c>
      <c r="M9" s="52"/>
      <c r="N9" s="53" t="s">
        <v>23</v>
      </c>
      <c r="O9" s="54"/>
      <c r="P9" s="18"/>
      <c r="Q9" s="18"/>
      <c r="R9" s="18"/>
      <c r="S9" s="18"/>
      <c r="T9" s="18"/>
      <c r="U9" s="18"/>
      <c r="V9" s="18"/>
      <c r="W9" s="18"/>
      <c r="X9" s="6"/>
    </row>
    <row r="10" spans="2:24" ht="27.95" customHeight="1" x14ac:dyDescent="0.1">
      <c r="B10" s="19"/>
      <c r="C10" s="49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0"/>
      <c r="T10" s="50"/>
      <c r="U10" s="50"/>
      <c r="V10" s="50"/>
      <c r="W10" s="50"/>
      <c r="X10" s="6"/>
    </row>
    <row r="11" spans="2:24" ht="27.95" customHeight="1" x14ac:dyDescent="0.1">
      <c r="B11" s="33" t="s">
        <v>25</v>
      </c>
      <c r="C11" s="21" t="s">
        <v>0</v>
      </c>
      <c r="D11" s="150" t="str">
        <f>B12</f>
        <v>社FCジュニア</v>
      </c>
      <c r="E11" s="151"/>
      <c r="F11" s="152"/>
      <c r="G11" s="150" t="str">
        <f>B13</f>
        <v>王子FC</v>
      </c>
      <c r="H11" s="151"/>
      <c r="I11" s="152"/>
      <c r="J11" s="150" t="str">
        <f>B14</f>
        <v>フロールFC</v>
      </c>
      <c r="K11" s="151"/>
      <c r="L11" s="152"/>
      <c r="M11" s="150" t="str">
        <f>B15</f>
        <v>篠山FC</v>
      </c>
      <c r="N11" s="151"/>
      <c r="O11" s="152"/>
      <c r="P11" s="20" t="s">
        <v>6</v>
      </c>
      <c r="Q11" s="20" t="s">
        <v>7</v>
      </c>
      <c r="R11" s="51" t="s">
        <v>8</v>
      </c>
      <c r="S11" s="17" t="s">
        <v>4</v>
      </c>
      <c r="T11" s="48" t="s">
        <v>1</v>
      </c>
      <c r="U11" s="48" t="s">
        <v>2</v>
      </c>
      <c r="V11" s="16" t="s">
        <v>3</v>
      </c>
      <c r="W11" s="48" t="s">
        <v>5</v>
      </c>
      <c r="X11" s="7"/>
    </row>
    <row r="12" spans="2:24" ht="27.95" customHeight="1" x14ac:dyDescent="0.1">
      <c r="B12" s="20" t="str">
        <f>組合せデータ!B13</f>
        <v>社FCジュニア</v>
      </c>
      <c r="C12" s="20" t="str">
        <f>組合せデータ!C13</f>
        <v>北播磨</v>
      </c>
      <c r="D12" s="52"/>
      <c r="E12" s="53" t="s">
        <v>23</v>
      </c>
      <c r="F12" s="54"/>
      <c r="G12" s="52" t="str">
        <f>+ﾀｲﾑｽｹｼﾞｭｰﾙ!E9</f>
        <v>.</v>
      </c>
      <c r="H12" s="53" t="str">
        <f>IF(ISTEXT(G12),"",IF(G12&gt;=I12,IF(G12=I12,"△","○"),"●"))</f>
        <v/>
      </c>
      <c r="I12" s="54" t="str">
        <f>ﾀｲﾑｽｹｼﾞｭｰﾙ!G9</f>
        <v>.</v>
      </c>
      <c r="J12" s="52" t="str">
        <f>ﾀｲﾑｽｹｼﾞｭｰﾙ!E12</f>
        <v>.</v>
      </c>
      <c r="K12" s="53" t="str">
        <f>IF(ISTEXT(J12),"",IF(J12&gt;=L12,IF(J12=L12,"△","○"),"●"))</f>
        <v/>
      </c>
      <c r="L12" s="54" t="str">
        <f>ﾀｲﾑｽｹｼﾞｭｰﾙ!G12</f>
        <v>.</v>
      </c>
      <c r="M12" s="52" t="str">
        <f>ﾀｲﾑｽｹｼﾞｭｰﾙ!E15</f>
        <v>.</v>
      </c>
      <c r="N12" s="53" t="str">
        <f>IF(ISTEXT(M12),"",IF(M12&gt;=O12,IF(M12=O12,"△","○"),"●"))</f>
        <v/>
      </c>
      <c r="O12" s="54" t="str">
        <f>ﾀｲﾑｽｹｼﾞｭｰﾙ!G15</f>
        <v>.</v>
      </c>
      <c r="P12" s="18"/>
      <c r="Q12" s="18"/>
      <c r="R12" s="18"/>
      <c r="S12" s="18"/>
      <c r="T12" s="18"/>
      <c r="U12" s="18"/>
      <c r="V12" s="18"/>
      <c r="W12" s="18"/>
      <c r="X12" s="6"/>
    </row>
    <row r="13" spans="2:24" ht="27.95" customHeight="1" x14ac:dyDescent="0.1">
      <c r="B13" s="20" t="str">
        <f>組合せデータ!B14</f>
        <v>王子FC</v>
      </c>
      <c r="C13" s="20" t="str">
        <f>組合せデータ!C14</f>
        <v>神戸</v>
      </c>
      <c r="D13" s="52" t="str">
        <f>+I12</f>
        <v>.</v>
      </c>
      <c r="E13" s="53" t="str">
        <f>IF(ISTEXT(D13),"",IF(D13&gt;=F13,IF(D13=F13,"△","○"),"●"))</f>
        <v/>
      </c>
      <c r="F13" s="54" t="str">
        <f>G12</f>
        <v>.</v>
      </c>
      <c r="G13" s="52"/>
      <c r="H13" s="53" t="s">
        <v>23</v>
      </c>
      <c r="I13" s="54"/>
      <c r="J13" s="52" t="str">
        <f>ﾀｲﾑｽｹｼﾞｭｰﾙ!L15</f>
        <v>.</v>
      </c>
      <c r="K13" s="53" t="str">
        <f>IF(ISTEXT(J13),"",IF(J13&gt;=L13,IF(J13=L13,"△","○"),"●"))</f>
        <v/>
      </c>
      <c r="L13" s="54" t="str">
        <f>ﾀｲﾑｽｹｼﾞｭｰﾙ!N15</f>
        <v>.</v>
      </c>
      <c r="M13" s="52" t="str">
        <f>ﾀｲﾑｽｹｼﾞｭｰﾙ!L12</f>
        <v>.</v>
      </c>
      <c r="N13" s="53" t="str">
        <f>IF(ISTEXT(M13),"",IF(M13&gt;=O13,IF(M13=O13,"△","○"),"●"))</f>
        <v/>
      </c>
      <c r="O13" s="54" t="str">
        <f>ﾀｲﾑｽｹｼﾞｭｰﾙ!N12</f>
        <v>.</v>
      </c>
      <c r="P13" s="18"/>
      <c r="Q13" s="18"/>
      <c r="R13" s="18"/>
      <c r="S13" s="18"/>
      <c r="T13" s="18"/>
      <c r="U13" s="18"/>
      <c r="V13" s="18"/>
      <c r="W13" s="18"/>
      <c r="X13" s="6"/>
    </row>
    <row r="14" spans="2:24" ht="27.95" customHeight="1" x14ac:dyDescent="0.1">
      <c r="B14" s="20" t="str">
        <f>組合せデータ!B15</f>
        <v>フロールFC</v>
      </c>
      <c r="C14" s="20" t="str">
        <f>組合せデータ!C15</f>
        <v>東播</v>
      </c>
      <c r="D14" s="52" t="str">
        <f>+L12</f>
        <v>.</v>
      </c>
      <c r="E14" s="53" t="str">
        <f>IF(ISTEXT(D14),"",IF(D14&gt;=F14,IF(D14=F14,"△","○"),"●"))</f>
        <v/>
      </c>
      <c r="F14" s="54" t="str">
        <f>+J12</f>
        <v>.</v>
      </c>
      <c r="G14" s="52" t="str">
        <f>+L13</f>
        <v>.</v>
      </c>
      <c r="H14" s="53" t="str">
        <f>IF(ISTEXT(G14),"",IF(G14&gt;=I14,IF(G14=I14,"△","○"),"●"))</f>
        <v/>
      </c>
      <c r="I14" s="54" t="str">
        <f>+J13</f>
        <v>.</v>
      </c>
      <c r="J14" s="52"/>
      <c r="K14" s="53" t="s">
        <v>23</v>
      </c>
      <c r="L14" s="54"/>
      <c r="M14" s="52" t="str">
        <f>ﾀｲﾑｽｹｼﾞｭｰﾙ!L9</f>
        <v>.</v>
      </c>
      <c r="N14" s="53" t="str">
        <f>IF(ISTEXT(M14),"",IF(M14&gt;=O14,IF(M14=O14,"△","○"),"●"))</f>
        <v/>
      </c>
      <c r="O14" s="54" t="str">
        <f>ﾀｲﾑｽｹｼﾞｭｰﾙ!N9</f>
        <v>.</v>
      </c>
      <c r="P14" s="18"/>
      <c r="Q14" s="18"/>
      <c r="R14" s="18"/>
      <c r="S14" s="18"/>
      <c r="T14" s="18"/>
      <c r="U14" s="18"/>
      <c r="V14" s="18"/>
      <c r="W14" s="18"/>
      <c r="X14" s="6"/>
    </row>
    <row r="15" spans="2:24" ht="27.95" customHeight="1" x14ac:dyDescent="0.1">
      <c r="B15" s="20" t="str">
        <f>組合せデータ!B16</f>
        <v>篠山FC</v>
      </c>
      <c r="C15" s="20" t="str">
        <f>組合せデータ!C16</f>
        <v>丹有</v>
      </c>
      <c r="D15" s="52" t="str">
        <f>+O12</f>
        <v>.</v>
      </c>
      <c r="E15" s="53" t="str">
        <f>IF(ISTEXT(D15),"",IF(D15&gt;=F15,IF(D15=F15,"△","○"),"●"))</f>
        <v/>
      </c>
      <c r="F15" s="54" t="str">
        <f>+M12</f>
        <v>.</v>
      </c>
      <c r="G15" s="52" t="str">
        <f>+O13</f>
        <v>.</v>
      </c>
      <c r="H15" s="53" t="str">
        <f>IF(ISTEXT(G15),"",IF(G15&gt;=I15,IF(G15=I15,"△","○"),"●"))</f>
        <v/>
      </c>
      <c r="I15" s="54" t="str">
        <f>+M13</f>
        <v>.</v>
      </c>
      <c r="J15" s="52" t="str">
        <f>+O14</f>
        <v>.</v>
      </c>
      <c r="K15" s="53" t="str">
        <f>IF(ISTEXT(J15),"",IF(J15&gt;=L15,IF(J15=L15,"△","○"),"●"))</f>
        <v/>
      </c>
      <c r="L15" s="54" t="str">
        <f>+M14</f>
        <v>.</v>
      </c>
      <c r="M15" s="52"/>
      <c r="N15" s="53" t="s">
        <v>23</v>
      </c>
      <c r="O15" s="54"/>
      <c r="P15" s="18"/>
      <c r="Q15" s="18"/>
      <c r="R15" s="18"/>
      <c r="S15" s="18"/>
      <c r="T15" s="18"/>
      <c r="U15" s="18"/>
      <c r="V15" s="18"/>
      <c r="W15" s="18"/>
      <c r="X15" s="6"/>
    </row>
    <row r="16" spans="2:24" ht="27.95" customHeight="1" x14ac:dyDescent="0.1">
      <c r="B16" s="5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"/>
    </row>
    <row r="17" spans="2:24" ht="27.95" customHeight="1" x14ac:dyDescent="0.1">
      <c r="B17" s="33" t="s">
        <v>26</v>
      </c>
      <c r="C17" s="115" t="s">
        <v>0</v>
      </c>
      <c r="D17" s="150" t="str">
        <f>B18</f>
        <v>木津SC</v>
      </c>
      <c r="E17" s="151"/>
      <c r="F17" s="152"/>
      <c r="G17" s="150" t="str">
        <f>B19</f>
        <v>播磨SC</v>
      </c>
      <c r="H17" s="151"/>
      <c r="I17" s="152"/>
      <c r="J17" s="150" t="str">
        <f>B20</f>
        <v>旭FCジュニア</v>
      </c>
      <c r="K17" s="151"/>
      <c r="L17" s="152"/>
      <c r="M17" s="150" t="str">
        <f>B21</f>
        <v>明石FC</v>
      </c>
      <c r="N17" s="151"/>
      <c r="O17" s="152"/>
      <c r="P17" s="20" t="s">
        <v>6</v>
      </c>
      <c r="Q17" s="20" t="s">
        <v>7</v>
      </c>
      <c r="R17" s="51" t="s">
        <v>8</v>
      </c>
      <c r="S17" s="17" t="s">
        <v>4</v>
      </c>
      <c r="T17" s="48" t="s">
        <v>1</v>
      </c>
      <c r="U17" s="48" t="s">
        <v>2</v>
      </c>
      <c r="V17" s="16" t="s">
        <v>3</v>
      </c>
      <c r="W17" s="48" t="s">
        <v>5</v>
      </c>
      <c r="X17" s="7"/>
    </row>
    <row r="18" spans="2:24" ht="27.95" customHeight="1" x14ac:dyDescent="0.1">
      <c r="B18" s="20" t="str">
        <f>組合せデータ!B17</f>
        <v>木津SC</v>
      </c>
      <c r="C18" s="20" t="str">
        <f>組合せデータ!C17</f>
        <v>神戸</v>
      </c>
      <c r="D18" s="52"/>
      <c r="E18" s="53" t="s">
        <v>23</v>
      </c>
      <c r="F18" s="54"/>
      <c r="G18" s="52" t="str">
        <f>ﾀｲﾑｽｹｼﾞｭｰﾙ!E10</f>
        <v>.</v>
      </c>
      <c r="H18" s="53" t="str">
        <f>IF(ISTEXT(G18),"",IF(G18&gt;=I18,IF(G18=I18,"△","○"),"●"))</f>
        <v/>
      </c>
      <c r="I18" s="54" t="str">
        <f>ﾀｲﾑｽｹｼﾞｭｰﾙ!G10</f>
        <v>.</v>
      </c>
      <c r="J18" s="52" t="str">
        <f>ﾀｲﾑｽｹｼﾞｭｰﾙ!E13</f>
        <v>.</v>
      </c>
      <c r="K18" s="53" t="str">
        <f>IF(ISTEXT(J18),"",IF(J18&gt;=L18,IF(J18=L18,"△","○"),"●"))</f>
        <v/>
      </c>
      <c r="L18" s="54" t="str">
        <f>ﾀｲﾑｽｹｼﾞｭｰﾙ!G13</f>
        <v>.</v>
      </c>
      <c r="M18" s="52" t="str">
        <f>ﾀｲﾑｽｹｼﾞｭｰﾙ!E16</f>
        <v>.</v>
      </c>
      <c r="N18" s="53" t="str">
        <f>IF(ISTEXT(M18),"",IF(M18&gt;=O18,IF(M18=O18,"△","○"),"●"))</f>
        <v/>
      </c>
      <c r="O18" s="54" t="str">
        <f>ﾀｲﾑｽｹｼﾞｭｰﾙ!G16</f>
        <v>.</v>
      </c>
      <c r="P18" s="18"/>
      <c r="Q18" s="18"/>
      <c r="R18" s="18"/>
      <c r="S18" s="18"/>
      <c r="T18" s="18"/>
      <c r="U18" s="18"/>
      <c r="V18" s="18"/>
      <c r="W18" s="18"/>
      <c r="X18" s="6"/>
    </row>
    <row r="19" spans="2:24" ht="27.95" customHeight="1" x14ac:dyDescent="0.1">
      <c r="B19" s="20" t="str">
        <f>組合せデータ!B18</f>
        <v>播磨SC</v>
      </c>
      <c r="C19" s="20" t="str">
        <f>組合せデータ!C18</f>
        <v>東播</v>
      </c>
      <c r="D19" s="52" t="str">
        <f>+I18</f>
        <v>.</v>
      </c>
      <c r="E19" s="53" t="str">
        <f>IF(ISTEXT(D19),"",IF(D19&gt;=F19,IF(D19=F19,"△","○"),"●"))</f>
        <v/>
      </c>
      <c r="F19" s="54" t="str">
        <f>G18</f>
        <v>.</v>
      </c>
      <c r="G19" s="52"/>
      <c r="H19" s="53" t="s">
        <v>23</v>
      </c>
      <c r="I19" s="54"/>
      <c r="J19" s="52" t="str">
        <f>ﾀｲﾑｽｹｼﾞｭｰﾙ!L16</f>
        <v>.</v>
      </c>
      <c r="K19" s="53" t="str">
        <f>IF(ISTEXT(J19),"",IF(J19&gt;=L19,IF(J19=L19,"△","○"),"●"))</f>
        <v/>
      </c>
      <c r="L19" s="54" t="str">
        <f>ﾀｲﾑｽｹｼﾞｭｰﾙ!N16</f>
        <v>.</v>
      </c>
      <c r="M19" s="52" t="str">
        <f>ﾀｲﾑｽｹｼﾞｭｰﾙ!L13</f>
        <v>.</v>
      </c>
      <c r="N19" s="53" t="str">
        <f>IF(ISTEXT(M19),"",IF(M19&gt;=O19,IF(M19=O19,"△","○"),"●"))</f>
        <v/>
      </c>
      <c r="O19" s="54" t="str">
        <f>ﾀｲﾑｽｹｼﾞｭｰﾙ!N13</f>
        <v>.</v>
      </c>
      <c r="P19" s="18"/>
      <c r="Q19" s="18"/>
      <c r="R19" s="18"/>
      <c r="S19" s="18"/>
      <c r="T19" s="18"/>
      <c r="U19" s="18"/>
      <c r="V19" s="18"/>
      <c r="W19" s="18"/>
      <c r="X19" s="6"/>
    </row>
    <row r="20" spans="2:24" ht="27.95" customHeight="1" x14ac:dyDescent="0.1">
      <c r="B20" s="20" t="str">
        <f>組合せデータ!B19</f>
        <v>旭FCジュニア</v>
      </c>
      <c r="C20" s="20" t="str">
        <f>組合せデータ!C19</f>
        <v>北播磨</v>
      </c>
      <c r="D20" s="52" t="str">
        <f>+L18</f>
        <v>.</v>
      </c>
      <c r="E20" s="53" t="str">
        <f>IF(ISTEXT(D20),"",IF(D20&gt;=F20,IF(D20=F20,"△","○"),"●"))</f>
        <v/>
      </c>
      <c r="F20" s="54" t="str">
        <f>+J18</f>
        <v>.</v>
      </c>
      <c r="G20" s="52" t="str">
        <f>+L19</f>
        <v>.</v>
      </c>
      <c r="H20" s="53" t="str">
        <f>IF(ISTEXT(G20),"",IF(G20&gt;=I20,IF(G20=I20,"△","○"),"●"))</f>
        <v/>
      </c>
      <c r="I20" s="54" t="str">
        <f>+J19</f>
        <v>.</v>
      </c>
      <c r="J20" s="52"/>
      <c r="K20" s="53" t="s">
        <v>23</v>
      </c>
      <c r="L20" s="54"/>
      <c r="M20" s="52" t="str">
        <f>ﾀｲﾑｽｹｼﾞｭｰﾙ!L10</f>
        <v>.</v>
      </c>
      <c r="N20" s="53" t="str">
        <f>IF(ISTEXT(M20),"",IF(M20&gt;=O20,IF(M20=O20,"△","○"),"●"))</f>
        <v/>
      </c>
      <c r="O20" s="54" t="str">
        <f>ﾀｲﾑｽｹｼﾞｭｰﾙ!N10</f>
        <v>.</v>
      </c>
      <c r="P20" s="18"/>
      <c r="Q20" s="18"/>
      <c r="R20" s="18"/>
      <c r="S20" s="18"/>
      <c r="T20" s="18"/>
      <c r="U20" s="18"/>
      <c r="V20" s="18"/>
      <c r="W20" s="18"/>
      <c r="X20" s="6"/>
    </row>
    <row r="21" spans="2:24" ht="27.95" customHeight="1" x14ac:dyDescent="0.1">
      <c r="B21" s="20" t="str">
        <f>組合せデータ!B20</f>
        <v>明石FC</v>
      </c>
      <c r="C21" s="20" t="str">
        <f>組合せデータ!C20</f>
        <v>明石</v>
      </c>
      <c r="D21" s="52" t="str">
        <f>+O18</f>
        <v>.</v>
      </c>
      <c r="E21" s="53" t="str">
        <f>IF(ISTEXT(D21),"",IF(D21&gt;=F21,IF(D21=F21,"△","○"),"●"))</f>
        <v/>
      </c>
      <c r="F21" s="54" t="str">
        <f>+M18</f>
        <v>.</v>
      </c>
      <c r="G21" s="52" t="str">
        <f>+O19</f>
        <v>.</v>
      </c>
      <c r="H21" s="53" t="str">
        <f>IF(ISTEXT(G21),"",IF(G21&gt;=I21,IF(G21=I21,"△","○"),"●"))</f>
        <v/>
      </c>
      <c r="I21" s="54" t="str">
        <f>+M19</f>
        <v>.</v>
      </c>
      <c r="J21" s="52" t="str">
        <f>+O20</f>
        <v>.</v>
      </c>
      <c r="K21" s="53" t="str">
        <f>IF(ISTEXT(J21),"",IF(J21&gt;=L21,IF(J21=L21,"△","○"),"●"))</f>
        <v/>
      </c>
      <c r="L21" s="54" t="str">
        <f>+M20</f>
        <v>.</v>
      </c>
      <c r="M21" s="52"/>
      <c r="N21" s="53" t="s">
        <v>23</v>
      </c>
      <c r="O21" s="54"/>
      <c r="P21" s="18"/>
      <c r="Q21" s="18"/>
      <c r="R21" s="18"/>
      <c r="S21" s="18"/>
      <c r="T21" s="18"/>
      <c r="U21" s="18"/>
      <c r="V21" s="18"/>
      <c r="W21" s="18"/>
      <c r="X21" s="6"/>
    </row>
    <row r="22" spans="2:24" ht="27.95" customHeight="1" x14ac:dyDescent="0.1">
      <c r="B22" s="100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03"/>
      <c r="U22" s="103"/>
      <c r="V22" s="103"/>
      <c r="W22" s="103"/>
      <c r="X22" s="6"/>
    </row>
  </sheetData>
  <mergeCells count="14">
    <mergeCell ref="B2:L2"/>
    <mergeCell ref="B3:C3"/>
    <mergeCell ref="J17:L17"/>
    <mergeCell ref="M17:O17"/>
    <mergeCell ref="M5:O5"/>
    <mergeCell ref="D11:F11"/>
    <mergeCell ref="G11:I11"/>
    <mergeCell ref="J11:L11"/>
    <mergeCell ref="M11:O11"/>
    <mergeCell ref="D17:F17"/>
    <mergeCell ref="G17:I17"/>
    <mergeCell ref="D5:F5"/>
    <mergeCell ref="G5:I5"/>
    <mergeCell ref="J5:L5"/>
  </mergeCells>
  <phoneticPr fontId="3"/>
  <printOptions horizontalCentered="1" verticalCentered="1"/>
  <pageMargins left="0" right="0" top="0" bottom="0" header="0" footer="0"/>
  <pageSetup paperSize="9" scale="96" orientation="landscape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B2:X22"/>
  <sheetViews>
    <sheetView workbookViewId="0">
      <selection activeCell="C18" sqref="C18"/>
    </sheetView>
  </sheetViews>
  <sheetFormatPr defaultRowHeight="13.5" x14ac:dyDescent="0.1"/>
  <cols>
    <col min="1" max="1" width="1.49609375" customWidth="1"/>
    <col min="2" max="2" width="18.6796875" customWidth="1"/>
    <col min="3" max="3" width="7.6328125" customWidth="1"/>
    <col min="4" max="15" width="6.6796875" customWidth="1"/>
    <col min="16" max="23" width="5.58984375" customWidth="1"/>
    <col min="24" max="24" width="3.953125" customWidth="1"/>
  </cols>
  <sheetData>
    <row r="2" spans="2:24" ht="30" customHeight="1" x14ac:dyDescent="0.1">
      <c r="B2" s="147" t="str">
        <f>組合せデータ!C1</f>
        <v>ひまわりリーグU-10</v>
      </c>
      <c r="C2" s="147"/>
      <c r="D2" s="147"/>
      <c r="E2" s="147"/>
      <c r="F2" s="147"/>
      <c r="G2" s="147"/>
      <c r="H2" s="147"/>
      <c r="I2" s="147"/>
      <c r="J2" s="147"/>
      <c r="K2" s="147"/>
      <c r="M2" s="61" t="s">
        <v>77</v>
      </c>
      <c r="P2" s="5"/>
      <c r="Q2" s="5"/>
      <c r="R2" s="5"/>
      <c r="S2" s="5"/>
      <c r="T2" s="5"/>
      <c r="U2" s="5"/>
      <c r="V2" s="5"/>
      <c r="W2" s="5"/>
      <c r="X2" s="6"/>
    </row>
    <row r="3" spans="2:24" ht="24" x14ac:dyDescent="0.1">
      <c r="B3" s="153">
        <f>組合せデータ!D2</f>
        <v>45690</v>
      </c>
      <c r="C3" s="154"/>
      <c r="D3" s="104">
        <f>WEEKDAY(B3,1)</f>
        <v>1</v>
      </c>
      <c r="E3" s="62"/>
      <c r="F3" s="62"/>
      <c r="G3" s="62"/>
      <c r="H3" s="5"/>
      <c r="I3" s="5"/>
      <c r="J3" s="5"/>
      <c r="K3" s="5"/>
      <c r="L3" s="5"/>
      <c r="M3" s="5"/>
      <c r="N3" s="5"/>
      <c r="O3" s="5"/>
      <c r="P3" s="5"/>
      <c r="Q3" s="5"/>
      <c r="R3" s="5"/>
      <c r="S3" s="5"/>
      <c r="T3" s="5"/>
      <c r="U3" s="5"/>
      <c r="V3" s="5"/>
      <c r="W3" s="5"/>
      <c r="X3" s="6"/>
    </row>
    <row r="4" spans="2:24" x14ac:dyDescent="0.1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2:24" ht="27.95" customHeight="1" x14ac:dyDescent="0.1">
      <c r="B5" s="33" t="s">
        <v>22</v>
      </c>
      <c r="C5" s="21" t="s">
        <v>0</v>
      </c>
      <c r="D5" s="150" t="str">
        <f>B6</f>
        <v>予選A１位</v>
      </c>
      <c r="E5" s="151"/>
      <c r="F5" s="152"/>
      <c r="G5" s="150" t="str">
        <f>B7</f>
        <v>予選B1位</v>
      </c>
      <c r="H5" s="151"/>
      <c r="I5" s="152"/>
      <c r="J5" s="150" t="str">
        <f>B8</f>
        <v>予選C1位</v>
      </c>
      <c r="K5" s="151"/>
      <c r="L5" s="152"/>
      <c r="M5" s="150" t="str">
        <f>B9</f>
        <v>予選2位1位</v>
      </c>
      <c r="N5" s="151"/>
      <c r="O5" s="152"/>
      <c r="P5" s="20" t="s">
        <v>6</v>
      </c>
      <c r="Q5" s="20" t="s">
        <v>7</v>
      </c>
      <c r="R5" s="51" t="s">
        <v>8</v>
      </c>
      <c r="S5" s="17" t="s">
        <v>4</v>
      </c>
      <c r="T5" s="48" t="s">
        <v>1</v>
      </c>
      <c r="U5" s="48" t="s">
        <v>2</v>
      </c>
      <c r="V5" s="16" t="s">
        <v>3</v>
      </c>
      <c r="W5" s="48" t="s">
        <v>5</v>
      </c>
      <c r="X5" s="7"/>
    </row>
    <row r="6" spans="2:24" ht="27.95" customHeight="1" x14ac:dyDescent="0.1">
      <c r="B6" s="57" t="str">
        <f>組合せデータ!B41</f>
        <v>予選A１位</v>
      </c>
      <c r="C6" s="20"/>
      <c r="D6" s="52"/>
      <c r="E6" s="53" t="s">
        <v>23</v>
      </c>
      <c r="F6" s="54"/>
      <c r="G6" s="52" t="str">
        <f>ﾀｲﾑｽｹｼﾞｭｰﾙ!E27</f>
        <v>.</v>
      </c>
      <c r="H6" s="53" t="str">
        <f>IF(ISTEXT(G6),"",IF(G6&gt;=I6,IF(G6=I6,"△","○"),"●"))</f>
        <v/>
      </c>
      <c r="I6" s="54" t="str">
        <f>ﾀｲﾑｽｹｼﾞｭｰﾙ!G27</f>
        <v>.</v>
      </c>
      <c r="J6" s="52" t="str">
        <f>ﾀｲﾑｽｹｼﾞｭｰﾙ!E30</f>
        <v>.</v>
      </c>
      <c r="K6" s="53" t="str">
        <f>IF(ISTEXT(J6),"",IF(J6&gt;=L6,IF(J6=L6,"△","○"),"●"))</f>
        <v/>
      </c>
      <c r="L6" s="54" t="str">
        <f>ﾀｲﾑｽｹｼﾞｭｰﾙ!G30</f>
        <v>.</v>
      </c>
      <c r="M6" s="52" t="str">
        <f>ﾀｲﾑｽｹｼﾞｭｰﾙ!E33</f>
        <v>.</v>
      </c>
      <c r="N6" s="53" t="str">
        <f>IF(ISTEXT(M6),"",IF(M6&gt;=O6,IF(M6=O6,"△","○"),"●"))</f>
        <v/>
      </c>
      <c r="O6" s="54" t="str">
        <f>ﾀｲﾑｽｹｼﾞｭｰﾙ!G33</f>
        <v>.</v>
      </c>
      <c r="P6" s="18"/>
      <c r="Q6" s="18"/>
      <c r="R6" s="18"/>
      <c r="S6" s="18"/>
      <c r="T6" s="18"/>
      <c r="U6" s="18"/>
      <c r="V6" s="18"/>
      <c r="W6" s="18"/>
      <c r="X6" s="6"/>
    </row>
    <row r="7" spans="2:24" ht="27.95" customHeight="1" x14ac:dyDescent="0.1">
      <c r="B7" s="57" t="str">
        <f>組合せデータ!B42</f>
        <v>予選B1位</v>
      </c>
      <c r="C7" s="20"/>
      <c r="D7" s="52" t="str">
        <f>+I6</f>
        <v>.</v>
      </c>
      <c r="E7" s="53" t="str">
        <f>IF(ISTEXT(D7),"",IF(D7&gt;=F7,IF(D7=F7,"△","○"),"●"))</f>
        <v/>
      </c>
      <c r="F7" s="54" t="str">
        <f>G6</f>
        <v>.</v>
      </c>
      <c r="G7" s="52"/>
      <c r="H7" s="53" t="s">
        <v>23</v>
      </c>
      <c r="I7" s="54"/>
      <c r="J7" s="52" t="str">
        <f>ﾀｲﾑｽｹｼﾞｭｰﾙ!L33</f>
        <v>.</v>
      </c>
      <c r="K7" s="53" t="str">
        <f>IF(ISTEXT(J7),"",IF(J7&gt;=L7,IF(J7=L7,"△","○"),"●"))</f>
        <v/>
      </c>
      <c r="L7" s="54" t="str">
        <f>ﾀｲﾑｽｹｼﾞｭｰﾙ!N33</f>
        <v>.</v>
      </c>
      <c r="M7" s="52" t="str">
        <f>ﾀｲﾑｽｹｼﾞｭｰﾙ!L30</f>
        <v>.</v>
      </c>
      <c r="N7" s="53" t="str">
        <f>IF(ISTEXT(M7),"",IF(M7&gt;=O7,IF(M7=O7,"△","○"),"●"))</f>
        <v/>
      </c>
      <c r="O7" s="54" t="str">
        <f>ﾀｲﾑｽｹｼﾞｭｰﾙ!N30</f>
        <v>.</v>
      </c>
      <c r="P7" s="18"/>
      <c r="Q7" s="18"/>
      <c r="R7" s="18"/>
      <c r="S7" s="18"/>
      <c r="T7" s="18"/>
      <c r="U7" s="18"/>
      <c r="V7" s="18"/>
      <c r="W7" s="18"/>
      <c r="X7" s="6"/>
    </row>
    <row r="8" spans="2:24" ht="27.95" customHeight="1" x14ac:dyDescent="0.1">
      <c r="B8" s="57" t="str">
        <f>組合せデータ!B43</f>
        <v>予選C1位</v>
      </c>
      <c r="C8" s="20"/>
      <c r="D8" s="52" t="str">
        <f>+L6</f>
        <v>.</v>
      </c>
      <c r="E8" s="53" t="str">
        <f>IF(ISTEXT(D8),"",IF(D8&gt;=F8,IF(D8=F8,"△","○"),"●"))</f>
        <v/>
      </c>
      <c r="F8" s="54" t="str">
        <f>+J6</f>
        <v>.</v>
      </c>
      <c r="G8" s="52" t="str">
        <f>+L7</f>
        <v>.</v>
      </c>
      <c r="H8" s="53" t="str">
        <f>IF(ISTEXT(G8),"",IF(G8&gt;=I8,IF(G8=I8,"△","○"),"●"))</f>
        <v/>
      </c>
      <c r="I8" s="54" t="str">
        <f>+J7</f>
        <v>.</v>
      </c>
      <c r="J8" s="52"/>
      <c r="K8" s="53" t="s">
        <v>23</v>
      </c>
      <c r="L8" s="54"/>
      <c r="M8" s="52" t="str">
        <f>ﾀｲﾑｽｹｼﾞｭｰﾙ!L27</f>
        <v>.</v>
      </c>
      <c r="N8" s="53" t="str">
        <f>IF(ISTEXT(M8),"",IF(M8&gt;=O8,IF(M8=O8,"△","○"),"●"))</f>
        <v/>
      </c>
      <c r="O8" s="54" t="str">
        <f>ﾀｲﾑｽｹｼﾞｭｰﾙ!N27</f>
        <v>.</v>
      </c>
      <c r="P8" s="18"/>
      <c r="Q8" s="18"/>
      <c r="R8" s="18"/>
      <c r="S8" s="18"/>
      <c r="T8" s="18"/>
      <c r="U8" s="18"/>
      <c r="V8" s="18"/>
      <c r="W8" s="18"/>
      <c r="X8" s="6"/>
    </row>
    <row r="9" spans="2:24" ht="27.95" customHeight="1" x14ac:dyDescent="0.1">
      <c r="B9" s="57" t="str">
        <f>組合せデータ!B44</f>
        <v>予選2位1位</v>
      </c>
      <c r="C9" s="20"/>
      <c r="D9" s="52" t="str">
        <f>+O6</f>
        <v>.</v>
      </c>
      <c r="E9" s="53" t="str">
        <f>IF(ISTEXT(D9),"",IF(D9&gt;=F9,IF(D9=F9,"△","○"),"●"))</f>
        <v/>
      </c>
      <c r="F9" s="54" t="str">
        <f>+M6</f>
        <v>.</v>
      </c>
      <c r="G9" s="52" t="str">
        <f>+O7</f>
        <v>.</v>
      </c>
      <c r="H9" s="53" t="str">
        <f>IF(ISTEXT(G9),"",IF(G9&gt;=I9,IF(G9=I9,"△","○"),"●"))</f>
        <v/>
      </c>
      <c r="I9" s="54" t="str">
        <f>+M7</f>
        <v>.</v>
      </c>
      <c r="J9" s="52" t="str">
        <f>+O8</f>
        <v>.</v>
      </c>
      <c r="K9" s="53" t="str">
        <f>IF(ISTEXT(J9),"",IF(J9&gt;=L9,IF(J9=L9,"△","○"),"●"))</f>
        <v/>
      </c>
      <c r="L9" s="54" t="str">
        <f>+M8</f>
        <v>.</v>
      </c>
      <c r="M9" s="52"/>
      <c r="N9" s="53" t="s">
        <v>23</v>
      </c>
      <c r="O9" s="54"/>
      <c r="P9" s="18"/>
      <c r="Q9" s="18"/>
      <c r="R9" s="18"/>
      <c r="S9" s="18"/>
      <c r="T9" s="18"/>
      <c r="U9" s="18"/>
      <c r="V9" s="18"/>
      <c r="W9" s="18"/>
      <c r="X9" s="6"/>
    </row>
    <row r="10" spans="2:24" ht="27.95" customHeight="1" x14ac:dyDescent="0.1">
      <c r="B10" s="19"/>
      <c r="C10" s="49"/>
      <c r="D10" s="53"/>
      <c r="E10" s="53"/>
      <c r="F10" s="53"/>
      <c r="G10" s="53"/>
      <c r="H10" s="53"/>
      <c r="I10" s="53"/>
      <c r="J10" s="53"/>
      <c r="K10" s="53"/>
      <c r="L10" s="53"/>
      <c r="M10" s="53"/>
      <c r="N10" s="53"/>
      <c r="O10" s="53"/>
      <c r="P10" s="53"/>
      <c r="Q10" s="53"/>
      <c r="R10" s="53"/>
      <c r="S10" s="50"/>
      <c r="T10" s="50"/>
      <c r="U10" s="50"/>
      <c r="V10" s="50"/>
      <c r="W10" s="50"/>
      <c r="X10" s="6"/>
    </row>
    <row r="11" spans="2:24" ht="27.95" customHeight="1" x14ac:dyDescent="0.1">
      <c r="B11" s="33" t="s">
        <v>30</v>
      </c>
      <c r="C11" s="21" t="s">
        <v>0</v>
      </c>
      <c r="D11" s="150" t="str">
        <f>B12</f>
        <v>予選２位２位</v>
      </c>
      <c r="E11" s="151"/>
      <c r="F11" s="152"/>
      <c r="G11" s="150" t="str">
        <f>B13</f>
        <v>予選２位３位</v>
      </c>
      <c r="H11" s="151"/>
      <c r="I11" s="152"/>
      <c r="J11" s="150" t="str">
        <f>B14</f>
        <v>予選３位１位</v>
      </c>
      <c r="K11" s="151"/>
      <c r="L11" s="152"/>
      <c r="M11" s="150" t="str">
        <f>B15</f>
        <v>予選３位２位</v>
      </c>
      <c r="N11" s="151"/>
      <c r="O11" s="152"/>
      <c r="P11" s="20" t="s">
        <v>6</v>
      </c>
      <c r="Q11" s="20" t="s">
        <v>7</v>
      </c>
      <c r="R11" s="51" t="s">
        <v>8</v>
      </c>
      <c r="S11" s="17" t="s">
        <v>4</v>
      </c>
      <c r="T11" s="48" t="s">
        <v>1</v>
      </c>
      <c r="U11" s="48" t="s">
        <v>2</v>
      </c>
      <c r="V11" s="16" t="s">
        <v>3</v>
      </c>
      <c r="W11" s="48" t="s">
        <v>5</v>
      </c>
      <c r="X11" s="7"/>
    </row>
    <row r="12" spans="2:24" ht="27.95" customHeight="1" x14ac:dyDescent="0.1">
      <c r="B12" s="57" t="str">
        <f>組合せデータ!B45</f>
        <v>予選２位２位</v>
      </c>
      <c r="C12" s="20"/>
      <c r="D12" s="52"/>
      <c r="E12" s="53" t="s">
        <v>23</v>
      </c>
      <c r="F12" s="54"/>
      <c r="G12" s="52" t="str">
        <f>ﾀｲﾑｽｹｼﾞｭｰﾙ!E26</f>
        <v>.</v>
      </c>
      <c r="H12" s="53" t="str">
        <f>IF(ISTEXT(G12),"",IF(G12&gt;=I12,IF(G12=I12,"△","○"),"●"))</f>
        <v/>
      </c>
      <c r="I12" s="54" t="str">
        <f>ﾀｲﾑｽｹｼﾞｭｰﾙ!G26</f>
        <v>.</v>
      </c>
      <c r="J12" s="52" t="str">
        <f>ﾀｲﾑｽｹｼﾞｭｰﾙ!E29</f>
        <v>.</v>
      </c>
      <c r="K12" s="53" t="str">
        <f>IF(ISTEXT(J12),"",IF(J12&gt;=L12,IF(J12=L12,"△","○"),"●"))</f>
        <v/>
      </c>
      <c r="L12" s="54" t="str">
        <f>ﾀｲﾑｽｹｼﾞｭｰﾙ!G29</f>
        <v>.</v>
      </c>
      <c r="M12" s="52" t="str">
        <f>ﾀｲﾑｽｹｼﾞｭｰﾙ!E32</f>
        <v>.</v>
      </c>
      <c r="N12" s="53" t="str">
        <f>IF(ISTEXT(M12),"",IF(M12&gt;=O12,IF(M12=O12,"△","○"),"●"))</f>
        <v/>
      </c>
      <c r="O12" s="54" t="str">
        <f>ﾀｲﾑｽｹｼﾞｭｰﾙ!G32</f>
        <v>.</v>
      </c>
      <c r="P12" s="18"/>
      <c r="Q12" s="18"/>
      <c r="R12" s="18"/>
      <c r="S12" s="18"/>
      <c r="T12" s="18"/>
      <c r="U12" s="18"/>
      <c r="V12" s="18"/>
      <c r="W12" s="18"/>
      <c r="X12" s="6"/>
    </row>
    <row r="13" spans="2:24" ht="27.95" customHeight="1" x14ac:dyDescent="0.1">
      <c r="B13" s="57" t="str">
        <f>組合せデータ!B46</f>
        <v>予選２位３位</v>
      </c>
      <c r="C13" s="20"/>
      <c r="D13" s="52" t="str">
        <f>+I12</f>
        <v>.</v>
      </c>
      <c r="E13" s="53" t="str">
        <f>IF(ISTEXT(D13),"",IF(D13&gt;=F13,IF(D13=F13,"△","○"),"●"))</f>
        <v/>
      </c>
      <c r="F13" s="54" t="str">
        <f>G12</f>
        <v>.</v>
      </c>
      <c r="G13" s="52"/>
      <c r="H13" s="53" t="s">
        <v>23</v>
      </c>
      <c r="I13" s="54"/>
      <c r="J13" s="52" t="str">
        <f>ﾀｲﾑｽｹｼﾞｭｰﾙ!L32</f>
        <v>.</v>
      </c>
      <c r="K13" s="53" t="str">
        <f>IF(ISTEXT(J13),"",IF(J13&gt;=L13,IF(J13=L13,"△","○"),"●"))</f>
        <v/>
      </c>
      <c r="L13" s="54" t="str">
        <f>ﾀｲﾑｽｹｼﾞｭｰﾙ!N32</f>
        <v>.</v>
      </c>
      <c r="M13" s="52" t="str">
        <f>ﾀｲﾑｽｹｼﾞｭｰﾙ!L29</f>
        <v>.</v>
      </c>
      <c r="N13" s="53" t="str">
        <f>IF(ISTEXT(M13),"",IF(M13&gt;=O13,IF(M13=O13,"△","○"),"●"))</f>
        <v/>
      </c>
      <c r="O13" s="54" t="str">
        <f>ﾀｲﾑｽｹｼﾞｭｰﾙ!N29</f>
        <v>.</v>
      </c>
      <c r="P13" s="18"/>
      <c r="Q13" s="18"/>
      <c r="R13" s="18"/>
      <c r="S13" s="18"/>
      <c r="T13" s="18"/>
      <c r="U13" s="18"/>
      <c r="V13" s="18"/>
      <c r="W13" s="18"/>
      <c r="X13" s="6"/>
    </row>
    <row r="14" spans="2:24" ht="27.95" customHeight="1" x14ac:dyDescent="0.1">
      <c r="B14" s="57" t="str">
        <f>組合せデータ!B47</f>
        <v>予選３位１位</v>
      </c>
      <c r="C14" s="20"/>
      <c r="D14" s="52" t="str">
        <f>+L12</f>
        <v>.</v>
      </c>
      <c r="E14" s="53" t="str">
        <f>IF(ISTEXT(D14),"",IF(D14&gt;=F14,IF(D14=F14,"△","○"),"●"))</f>
        <v/>
      </c>
      <c r="F14" s="54" t="str">
        <f>+J12</f>
        <v>.</v>
      </c>
      <c r="G14" s="52" t="str">
        <f>+L13</f>
        <v>.</v>
      </c>
      <c r="H14" s="53" t="str">
        <f>IF(ISTEXT(G14),"",IF(G14&gt;=I14,IF(G14=I14,"△","○"),"●"))</f>
        <v/>
      </c>
      <c r="I14" s="54" t="str">
        <f>+J13</f>
        <v>.</v>
      </c>
      <c r="J14" s="52"/>
      <c r="K14" s="53" t="s">
        <v>23</v>
      </c>
      <c r="L14" s="54"/>
      <c r="M14" s="52" t="str">
        <f>ﾀｲﾑｽｹｼﾞｭｰﾙ!L26</f>
        <v>.</v>
      </c>
      <c r="N14" s="53" t="str">
        <f>IF(ISTEXT(M14),"",IF(M14&gt;=O14,IF(M14=O14,"△","○"),"●"))</f>
        <v/>
      </c>
      <c r="O14" s="54" t="str">
        <f>ﾀｲﾑｽｹｼﾞｭｰﾙ!N26</f>
        <v>.</v>
      </c>
      <c r="P14" s="18"/>
      <c r="Q14" s="18"/>
      <c r="R14" s="18"/>
      <c r="S14" s="18"/>
      <c r="T14" s="18"/>
      <c r="U14" s="18"/>
      <c r="V14" s="18"/>
      <c r="W14" s="18"/>
      <c r="X14" s="6"/>
    </row>
    <row r="15" spans="2:24" ht="27.95" customHeight="1" x14ac:dyDescent="0.1">
      <c r="B15" s="57" t="str">
        <f>組合せデータ!B48</f>
        <v>予選３位２位</v>
      </c>
      <c r="C15" s="20"/>
      <c r="D15" s="52" t="str">
        <f>+O12</f>
        <v>.</v>
      </c>
      <c r="E15" s="53" t="str">
        <f>IF(ISTEXT(D15),"",IF(D15&gt;=F15,IF(D15=F15,"△","○"),"●"))</f>
        <v/>
      </c>
      <c r="F15" s="54" t="str">
        <f>+M12</f>
        <v>.</v>
      </c>
      <c r="G15" s="52" t="str">
        <f>+O13</f>
        <v>.</v>
      </c>
      <c r="H15" s="53" t="str">
        <f>IF(ISTEXT(G15),"",IF(G15&gt;=I15,IF(G15=I15,"△","○"),"●"))</f>
        <v/>
      </c>
      <c r="I15" s="54" t="str">
        <f>+M13</f>
        <v>.</v>
      </c>
      <c r="J15" s="52" t="str">
        <f>+O14</f>
        <v>.</v>
      </c>
      <c r="K15" s="53" t="str">
        <f>IF(ISTEXT(J15),"",IF(J15&gt;=L15,IF(J15=L15,"△","○"),"●"))</f>
        <v/>
      </c>
      <c r="L15" s="54" t="str">
        <f>+M14</f>
        <v>.</v>
      </c>
      <c r="M15" s="52"/>
      <c r="N15" s="53" t="s">
        <v>23</v>
      </c>
      <c r="O15" s="54"/>
      <c r="P15" s="18"/>
      <c r="Q15" s="18"/>
      <c r="R15" s="18"/>
      <c r="S15" s="18"/>
      <c r="T15" s="18"/>
      <c r="U15" s="18"/>
      <c r="V15" s="18"/>
      <c r="W15" s="18"/>
      <c r="X15" s="6"/>
    </row>
    <row r="16" spans="2:24" ht="27.95" customHeight="1" x14ac:dyDescent="0.1">
      <c r="B16" s="56"/>
      <c r="C16" s="55"/>
      <c r="D16" s="56"/>
      <c r="E16" s="56"/>
      <c r="F16" s="56"/>
      <c r="G16" s="56"/>
      <c r="H16" s="56"/>
      <c r="I16" s="56"/>
      <c r="J16" s="56"/>
      <c r="K16" s="56"/>
      <c r="L16" s="56"/>
      <c r="M16" s="56"/>
      <c r="N16" s="56"/>
      <c r="O16" s="56"/>
      <c r="P16" s="56"/>
      <c r="Q16" s="56"/>
      <c r="R16" s="56"/>
      <c r="S16" s="56"/>
      <c r="T16" s="56"/>
      <c r="U16" s="56"/>
      <c r="V16" s="56"/>
      <c r="W16" s="56"/>
      <c r="X16" s="6"/>
    </row>
    <row r="17" spans="2:24" ht="27.95" customHeight="1" x14ac:dyDescent="0.1">
      <c r="B17" s="33" t="s">
        <v>31</v>
      </c>
      <c r="C17" s="20" t="s">
        <v>0</v>
      </c>
      <c r="D17" s="150" t="str">
        <f>B18</f>
        <v>予選３位３位</v>
      </c>
      <c r="E17" s="151"/>
      <c r="F17" s="152"/>
      <c r="G17" s="150" t="str">
        <f>B19</f>
        <v>予選Ａ4位</v>
      </c>
      <c r="H17" s="151"/>
      <c r="I17" s="152"/>
      <c r="J17" s="150" t="str">
        <f>B20</f>
        <v>予選B4位</v>
      </c>
      <c r="K17" s="151"/>
      <c r="L17" s="152"/>
      <c r="M17" s="150" t="str">
        <f>B21</f>
        <v>予選C4位</v>
      </c>
      <c r="N17" s="151"/>
      <c r="O17" s="152"/>
      <c r="P17" s="20" t="s">
        <v>6</v>
      </c>
      <c r="Q17" s="20" t="s">
        <v>7</v>
      </c>
      <c r="R17" s="51" t="s">
        <v>8</v>
      </c>
      <c r="S17" s="17" t="s">
        <v>4</v>
      </c>
      <c r="T17" s="48" t="s">
        <v>1</v>
      </c>
      <c r="U17" s="48" t="s">
        <v>2</v>
      </c>
      <c r="V17" s="16" t="s">
        <v>3</v>
      </c>
      <c r="W17" s="48" t="s">
        <v>5</v>
      </c>
      <c r="X17" s="7"/>
    </row>
    <row r="18" spans="2:24" ht="27.95" customHeight="1" x14ac:dyDescent="0.1">
      <c r="B18" s="57" t="str">
        <f>組合せデータ!B49</f>
        <v>予選３位３位</v>
      </c>
      <c r="C18" s="20"/>
      <c r="D18" s="52"/>
      <c r="E18" s="53" t="s">
        <v>23</v>
      </c>
      <c r="F18" s="54"/>
      <c r="G18" s="52" t="str">
        <f>ﾀｲﾑｽｹｼﾞｭｰﾙ!E25</f>
        <v>.</v>
      </c>
      <c r="H18" s="53" t="str">
        <f>IF(ISTEXT(G18),"",IF(G18&gt;=I18,IF(G18=I18,"△","○"),"●"))</f>
        <v/>
      </c>
      <c r="I18" s="54" t="str">
        <f>ﾀｲﾑｽｹｼﾞｭｰﾙ!G25</f>
        <v>.</v>
      </c>
      <c r="J18" s="52" t="str">
        <f>ﾀｲﾑｽｹｼﾞｭｰﾙ!E28</f>
        <v>.</v>
      </c>
      <c r="K18" s="53" t="str">
        <f>IF(ISTEXT(J18),"",IF(J18&gt;=L18,IF(J18=L18,"△","○"),"●"))</f>
        <v/>
      </c>
      <c r="L18" s="54" t="str">
        <f>ﾀｲﾑｽｹｼﾞｭｰﾙ!G28</f>
        <v>.</v>
      </c>
      <c r="M18" s="52" t="str">
        <f>ﾀｲﾑｽｹｼﾞｭｰﾙ!E31</f>
        <v>.</v>
      </c>
      <c r="N18" s="53" t="str">
        <f>IF(ISTEXT(M18),"",IF(M18&gt;=O18,IF(M18=O18,"△","○"),"●"))</f>
        <v/>
      </c>
      <c r="O18" s="54" t="str">
        <f>ﾀｲﾑｽｹｼﾞｭｰﾙ!G31</f>
        <v>.</v>
      </c>
      <c r="P18" s="18"/>
      <c r="Q18" s="18"/>
      <c r="R18" s="18"/>
      <c r="S18" s="18"/>
      <c r="T18" s="18"/>
      <c r="U18" s="18"/>
      <c r="V18" s="18"/>
      <c r="W18" s="18"/>
      <c r="X18" s="6"/>
    </row>
    <row r="19" spans="2:24" ht="27.95" customHeight="1" x14ac:dyDescent="0.1">
      <c r="B19" s="57" t="str">
        <f>組合せデータ!B50</f>
        <v>予選Ａ4位</v>
      </c>
      <c r="C19" s="20"/>
      <c r="D19" s="52" t="str">
        <f>+I18</f>
        <v>.</v>
      </c>
      <c r="E19" s="53" t="str">
        <f>IF(ISTEXT(D19),"",IF(D19&gt;=F19,IF(D19=F19,"△","○"),"●"))</f>
        <v/>
      </c>
      <c r="F19" s="54" t="str">
        <f>G18</f>
        <v>.</v>
      </c>
      <c r="G19" s="52"/>
      <c r="H19" s="53" t="s">
        <v>23</v>
      </c>
      <c r="I19" s="54"/>
      <c r="J19" s="52" t="str">
        <f>ﾀｲﾑｽｹｼﾞｭｰﾙ!L31</f>
        <v>.</v>
      </c>
      <c r="K19" s="53" t="str">
        <f>IF(ISTEXT(J19),"",IF(J19&gt;=L19,IF(J19=L19,"△","○"),"●"))</f>
        <v/>
      </c>
      <c r="L19" s="54" t="str">
        <f>ﾀｲﾑｽｹｼﾞｭｰﾙ!N31</f>
        <v>.</v>
      </c>
      <c r="M19" s="52" t="str">
        <f>ﾀｲﾑｽｹｼﾞｭｰﾙ!L28</f>
        <v>.</v>
      </c>
      <c r="N19" s="53" t="str">
        <f>IF(ISTEXT(M19),"",IF(M19&gt;=O19,IF(M19=O19,"△","○"),"●"))</f>
        <v/>
      </c>
      <c r="O19" s="54" t="str">
        <f>ﾀｲﾑｽｹｼﾞｭｰﾙ!N28</f>
        <v>.</v>
      </c>
      <c r="P19" s="18"/>
      <c r="Q19" s="18"/>
      <c r="R19" s="18"/>
      <c r="S19" s="18"/>
      <c r="T19" s="18"/>
      <c r="U19" s="18"/>
      <c r="V19" s="18"/>
      <c r="W19" s="18"/>
      <c r="X19" s="6"/>
    </row>
    <row r="20" spans="2:24" ht="27.95" customHeight="1" x14ac:dyDescent="0.1">
      <c r="B20" s="57" t="str">
        <f>組合せデータ!B51</f>
        <v>予選B4位</v>
      </c>
      <c r="C20" s="20"/>
      <c r="D20" s="52" t="str">
        <f>+L18</f>
        <v>.</v>
      </c>
      <c r="E20" s="53" t="str">
        <f>IF(ISTEXT(D20),"",IF(D20&gt;=F20,IF(D20=F20,"△","○"),"●"))</f>
        <v/>
      </c>
      <c r="F20" s="54" t="str">
        <f>+J18</f>
        <v>.</v>
      </c>
      <c r="G20" s="52" t="str">
        <f>+L19</f>
        <v>.</v>
      </c>
      <c r="H20" s="53" t="str">
        <f>IF(ISTEXT(G20),"",IF(G20&gt;=I20,IF(G20=I20,"△","○"),"●"))</f>
        <v/>
      </c>
      <c r="I20" s="54" t="str">
        <f>+J19</f>
        <v>.</v>
      </c>
      <c r="J20" s="52"/>
      <c r="K20" s="53" t="s">
        <v>23</v>
      </c>
      <c r="L20" s="54"/>
      <c r="M20" s="52" t="str">
        <f>ﾀｲﾑｽｹｼﾞｭｰﾙ!L25</f>
        <v>.</v>
      </c>
      <c r="N20" s="53" t="str">
        <f>IF(ISTEXT(M20),"",IF(M20&gt;=O20,IF(M20=O20,"△","○"),"●"))</f>
        <v/>
      </c>
      <c r="O20" s="54" t="str">
        <f>ﾀｲﾑｽｹｼﾞｭｰﾙ!N25</f>
        <v>.</v>
      </c>
      <c r="P20" s="18"/>
      <c r="Q20" s="18"/>
      <c r="R20" s="18"/>
      <c r="S20" s="18"/>
      <c r="T20" s="18"/>
      <c r="U20" s="18"/>
      <c r="V20" s="18"/>
      <c r="W20" s="18"/>
      <c r="X20" s="6"/>
    </row>
    <row r="21" spans="2:24" ht="27.95" customHeight="1" x14ac:dyDescent="0.1">
      <c r="B21" s="57" t="str">
        <f>組合せデータ!B52</f>
        <v>予選C4位</v>
      </c>
      <c r="C21" s="20"/>
      <c r="D21" s="52" t="str">
        <f>+O18</f>
        <v>.</v>
      </c>
      <c r="E21" s="53" t="str">
        <f>IF(ISTEXT(D21),"",IF(D21&gt;=F21,IF(D21=F21,"△","○"),"●"))</f>
        <v/>
      </c>
      <c r="F21" s="54" t="str">
        <f>+M18</f>
        <v>.</v>
      </c>
      <c r="G21" s="52" t="str">
        <f>+O19</f>
        <v>.</v>
      </c>
      <c r="H21" s="53" t="str">
        <f>IF(ISTEXT(G21),"",IF(G21&gt;=I21,IF(G21=I21,"△","○"),"●"))</f>
        <v/>
      </c>
      <c r="I21" s="54" t="str">
        <f>+M19</f>
        <v>.</v>
      </c>
      <c r="J21" s="52" t="str">
        <f>+O20</f>
        <v>.</v>
      </c>
      <c r="K21" s="53" t="str">
        <f>IF(ISTEXT(J21),"",IF(J21&gt;=L21,IF(J21=L21,"△","○"),"●"))</f>
        <v/>
      </c>
      <c r="L21" s="54" t="str">
        <f>+M20</f>
        <v>.</v>
      </c>
      <c r="M21" s="52"/>
      <c r="N21" s="53" t="s">
        <v>23</v>
      </c>
      <c r="O21" s="54"/>
      <c r="P21" s="18"/>
      <c r="Q21" s="18"/>
      <c r="R21" s="18"/>
      <c r="S21" s="18"/>
      <c r="T21" s="18"/>
      <c r="U21" s="18"/>
      <c r="V21" s="18"/>
      <c r="W21" s="18"/>
      <c r="X21" s="6"/>
    </row>
    <row r="22" spans="2:24" ht="27.95" customHeight="1" x14ac:dyDescent="0.1">
      <c r="B22" s="100"/>
      <c r="C22" s="101"/>
      <c r="D22" s="102"/>
      <c r="E22" s="102"/>
      <c r="F22" s="102"/>
      <c r="G22" s="102"/>
      <c r="H22" s="102"/>
      <c r="I22" s="102"/>
      <c r="J22" s="102"/>
      <c r="K22" s="102"/>
      <c r="L22" s="102"/>
      <c r="M22" s="102"/>
      <c r="N22" s="102"/>
      <c r="O22" s="102"/>
      <c r="P22" s="102"/>
      <c r="Q22" s="102"/>
      <c r="R22" s="102"/>
      <c r="S22" s="103"/>
      <c r="T22" s="103"/>
      <c r="U22" s="103"/>
      <c r="V22" s="103"/>
      <c r="W22" s="103"/>
      <c r="X22" s="6"/>
    </row>
  </sheetData>
  <mergeCells count="14">
    <mergeCell ref="B2:K2"/>
    <mergeCell ref="B3:C3"/>
    <mergeCell ref="M17:O17"/>
    <mergeCell ref="D17:F17"/>
    <mergeCell ref="G17:I17"/>
    <mergeCell ref="J17:L17"/>
    <mergeCell ref="D5:F5"/>
    <mergeCell ref="G5:I5"/>
    <mergeCell ref="J5:L5"/>
    <mergeCell ref="D11:F11"/>
    <mergeCell ref="G11:I11"/>
    <mergeCell ref="J11:L11"/>
    <mergeCell ref="M11:O11"/>
    <mergeCell ref="M5:O5"/>
  </mergeCells>
  <phoneticPr fontId="3"/>
  <printOptions horizontalCentered="1" verticalCentered="1"/>
  <pageMargins left="0" right="0" top="0" bottom="0" header="0" footer="0"/>
  <pageSetup paperSize="9" scale="96" orientation="landscape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X1010"/>
  <sheetViews>
    <sheetView workbookViewId="0">
      <selection activeCell="E11" sqref="E11"/>
    </sheetView>
  </sheetViews>
  <sheetFormatPr defaultRowHeight="13.5" x14ac:dyDescent="0.1"/>
  <cols>
    <col min="1" max="1" width="23.58984375" customWidth="1"/>
    <col min="2" max="7" width="12.6796875" customWidth="1"/>
    <col min="8" max="8" width="12.6796875" style="1" customWidth="1"/>
    <col min="9" max="9" width="24.81640625" style="1" customWidth="1"/>
    <col min="10" max="11" width="12.6796875" customWidth="1"/>
    <col min="12" max="13" width="8.58984375" customWidth="1"/>
    <col min="14" max="14" width="3.26953125" customWidth="1"/>
    <col min="15" max="15" width="8.58984375" customWidth="1"/>
    <col min="16" max="16" width="2.99609375" customWidth="1"/>
    <col min="17" max="18" width="8.58984375" customWidth="1"/>
    <col min="19" max="20" width="5.31640625" customWidth="1"/>
    <col min="21" max="34" width="8.58984375" customWidth="1"/>
  </cols>
  <sheetData>
    <row r="1" spans="1:24" x14ac:dyDescent="0.1">
      <c r="B1" t="s">
        <v>38</v>
      </c>
      <c r="C1" s="4" t="s">
        <v>114</v>
      </c>
      <c r="E1" s="59"/>
      <c r="H1"/>
      <c r="I1" s="59"/>
    </row>
    <row r="2" spans="1:24" x14ac:dyDescent="0.1">
      <c r="B2" t="s">
        <v>72</v>
      </c>
      <c r="C2" s="93">
        <v>45689</v>
      </c>
      <c r="D2" s="99">
        <v>45690</v>
      </c>
      <c r="E2" s="59"/>
      <c r="H2"/>
      <c r="I2" s="59"/>
    </row>
    <row r="3" spans="1:24" x14ac:dyDescent="0.1">
      <c r="B3" t="s">
        <v>73</v>
      </c>
      <c r="C3" s="4" t="s">
        <v>115</v>
      </c>
      <c r="E3" s="59"/>
      <c r="H3"/>
      <c r="I3" s="59"/>
    </row>
    <row r="4" spans="1:24" x14ac:dyDescent="0.1">
      <c r="B4" t="s">
        <v>74</v>
      </c>
      <c r="C4" t="s">
        <v>116</v>
      </c>
      <c r="E4" s="59"/>
      <c r="H4"/>
      <c r="I4" s="59"/>
    </row>
    <row r="5" spans="1:24" x14ac:dyDescent="0.1">
      <c r="B5" t="s">
        <v>39</v>
      </c>
      <c r="C5" s="94" t="s">
        <v>108</v>
      </c>
      <c r="E5" s="59"/>
      <c r="H5"/>
      <c r="I5" s="59"/>
    </row>
    <row r="6" spans="1:24" x14ac:dyDescent="0.1">
      <c r="C6" s="94"/>
      <c r="E6" s="59"/>
      <c r="H6"/>
      <c r="I6" s="59"/>
    </row>
    <row r="7" spans="1:24" ht="14.1" customHeight="1" x14ac:dyDescent="0.1">
      <c r="A7" s="14" t="s">
        <v>12</v>
      </c>
      <c r="B7" s="14" t="s">
        <v>13</v>
      </c>
      <c r="C7" s="14" t="s">
        <v>0</v>
      </c>
    </row>
    <row r="8" spans="1:24" ht="14.1" customHeight="1" x14ac:dyDescent="0.1">
      <c r="A8" s="14"/>
      <c r="B8" s="14"/>
      <c r="C8" s="15"/>
      <c r="D8" s="3"/>
      <c r="E8" s="3" t="s">
        <v>28</v>
      </c>
      <c r="F8" s="3" t="s">
        <v>86</v>
      </c>
      <c r="G8" s="3"/>
      <c r="H8" s="3"/>
      <c r="I8" s="3"/>
      <c r="J8" s="2"/>
      <c r="K8" s="2"/>
      <c r="L8" s="2"/>
      <c r="M8" s="2"/>
      <c r="N8" s="2"/>
      <c r="O8" s="2"/>
      <c r="P8" s="2"/>
    </row>
    <row r="9" spans="1:24" ht="14.1" customHeight="1" x14ac:dyDescent="0.1">
      <c r="A9" s="105" t="s">
        <v>120</v>
      </c>
      <c r="B9" s="105" t="s">
        <v>120</v>
      </c>
      <c r="C9" s="105" t="s">
        <v>27</v>
      </c>
      <c r="D9" s="106" t="s">
        <v>24</v>
      </c>
      <c r="E9">
        <f>COUNTIF($E$28:$F$36,B9)</f>
        <v>3</v>
      </c>
      <c r="F9">
        <f>COUNTIF($D$28:$D$36,B9)+COUNTIF($I$28:$I$36,B9)</f>
        <v>2</v>
      </c>
      <c r="H9" s="3"/>
      <c r="I9" s="117" t="s">
        <v>117</v>
      </c>
      <c r="J9" t="s">
        <v>107</v>
      </c>
      <c r="K9" s="116"/>
      <c r="M9" s="10"/>
      <c r="O9" s="3"/>
      <c r="U9" s="13"/>
      <c r="V9" s="13"/>
      <c r="W9" s="13"/>
      <c r="X9" s="13"/>
    </row>
    <row r="10" spans="1:24" ht="14.1" customHeight="1" x14ac:dyDescent="0.1">
      <c r="A10" s="105" t="s">
        <v>123</v>
      </c>
      <c r="B10" s="105" t="s">
        <v>123</v>
      </c>
      <c r="C10" s="105" t="s">
        <v>127</v>
      </c>
      <c r="D10" s="106" t="s">
        <v>24</v>
      </c>
      <c r="E10">
        <f t="shared" ref="E10:E20" si="0">COUNTIF($E$28:$H$39,B10)</f>
        <v>3</v>
      </c>
      <c r="F10">
        <f t="shared" ref="F10:F20" si="1">COUNTIF($D$28:$D$36,B10)+COUNTIF($I$28:$I$36,B10)</f>
        <v>1</v>
      </c>
      <c r="H10" s="3"/>
      <c r="I10" s="117" t="s">
        <v>118</v>
      </c>
      <c r="J10" t="s">
        <v>107</v>
      </c>
      <c r="K10" s="116"/>
      <c r="O10" s="3"/>
      <c r="U10" s="13"/>
      <c r="V10" s="13"/>
      <c r="W10" s="13"/>
      <c r="X10" s="13"/>
    </row>
    <row r="11" spans="1:24" ht="14.1" customHeight="1" x14ac:dyDescent="0.1">
      <c r="A11" s="105" t="s">
        <v>109</v>
      </c>
      <c r="B11" s="105" t="s">
        <v>109</v>
      </c>
      <c r="C11" s="105" t="s">
        <v>110</v>
      </c>
      <c r="D11" s="106" t="s">
        <v>24</v>
      </c>
      <c r="E11">
        <f t="shared" si="0"/>
        <v>3</v>
      </c>
      <c r="F11">
        <f t="shared" si="1"/>
        <v>2</v>
      </c>
      <c r="I11" s="117" t="s">
        <v>119</v>
      </c>
      <c r="J11" t="s">
        <v>100</v>
      </c>
      <c r="K11" s="116"/>
      <c r="M11" s="12"/>
      <c r="O11" s="3"/>
      <c r="U11" s="13"/>
      <c r="V11" s="13"/>
      <c r="W11" s="13"/>
      <c r="X11" s="13"/>
    </row>
    <row r="12" spans="1:24" ht="14.1" customHeight="1" x14ac:dyDescent="0.1">
      <c r="A12" s="105" t="s">
        <v>122</v>
      </c>
      <c r="B12" s="105" t="s">
        <v>122</v>
      </c>
      <c r="C12" s="105" t="s">
        <v>107</v>
      </c>
      <c r="D12" s="106" t="s">
        <v>24</v>
      </c>
      <c r="E12">
        <f t="shared" si="0"/>
        <v>3</v>
      </c>
      <c r="F12">
        <f t="shared" si="1"/>
        <v>1</v>
      </c>
      <c r="I12" s="117" t="s">
        <v>120</v>
      </c>
      <c r="J12" t="s">
        <v>27</v>
      </c>
      <c r="K12" s="116"/>
      <c r="M12" s="12"/>
      <c r="O12" s="3"/>
      <c r="U12" s="13"/>
      <c r="V12" s="13"/>
      <c r="W12" s="13"/>
      <c r="X12" s="13"/>
    </row>
    <row r="13" spans="1:24" ht="14.1" customHeight="1" x14ac:dyDescent="0.1">
      <c r="A13" s="110" t="s">
        <v>121</v>
      </c>
      <c r="B13" s="110" t="s">
        <v>121</v>
      </c>
      <c r="C13" s="110" t="s">
        <v>27</v>
      </c>
      <c r="D13" s="35" t="s">
        <v>25</v>
      </c>
      <c r="E13">
        <f t="shared" si="0"/>
        <v>3</v>
      </c>
      <c r="F13">
        <f t="shared" si="1"/>
        <v>2</v>
      </c>
      <c r="H13" s="3"/>
      <c r="I13" s="117" t="s">
        <v>121</v>
      </c>
      <c r="J13" t="s">
        <v>27</v>
      </c>
      <c r="K13" s="116"/>
      <c r="U13" s="13"/>
      <c r="V13" s="13"/>
      <c r="W13" s="13"/>
      <c r="X13" s="13"/>
    </row>
    <row r="14" spans="1:24" ht="14.1" customHeight="1" x14ac:dyDescent="0.1">
      <c r="A14" s="110" t="s">
        <v>117</v>
      </c>
      <c r="B14" s="110" t="s">
        <v>117</v>
      </c>
      <c r="C14" s="110" t="s">
        <v>107</v>
      </c>
      <c r="D14" s="35" t="s">
        <v>25</v>
      </c>
      <c r="E14">
        <f t="shared" si="0"/>
        <v>3</v>
      </c>
      <c r="F14">
        <f t="shared" si="1"/>
        <v>1</v>
      </c>
      <c r="H14" s="3"/>
      <c r="I14" s="117" t="s">
        <v>122</v>
      </c>
      <c r="J14" t="s">
        <v>107</v>
      </c>
      <c r="K14" s="116"/>
      <c r="M14" s="10"/>
      <c r="U14" s="13"/>
      <c r="V14" s="13"/>
      <c r="W14" s="13"/>
      <c r="X14" s="13"/>
    </row>
    <row r="15" spans="1:24" ht="14.1" customHeight="1" x14ac:dyDescent="0.1">
      <c r="A15" s="110" t="s">
        <v>125</v>
      </c>
      <c r="B15" s="110" t="s">
        <v>125</v>
      </c>
      <c r="C15" s="110" t="s">
        <v>127</v>
      </c>
      <c r="D15" s="35" t="s">
        <v>25</v>
      </c>
      <c r="E15">
        <f t="shared" si="0"/>
        <v>3</v>
      </c>
      <c r="F15">
        <f t="shared" si="1"/>
        <v>2</v>
      </c>
      <c r="H15" s="3"/>
      <c r="I15" s="117" t="s">
        <v>123</v>
      </c>
      <c r="J15" t="s">
        <v>127</v>
      </c>
      <c r="K15" s="116"/>
      <c r="O15" s="3"/>
      <c r="U15" s="13"/>
      <c r="V15" s="13"/>
      <c r="W15" s="13"/>
      <c r="X15" s="13"/>
    </row>
    <row r="16" spans="1:24" ht="14.1" customHeight="1" x14ac:dyDescent="0.1">
      <c r="A16" s="110" t="s">
        <v>124</v>
      </c>
      <c r="B16" s="110" t="s">
        <v>124</v>
      </c>
      <c r="C16" s="110" t="s">
        <v>128</v>
      </c>
      <c r="D16" s="35" t="s">
        <v>25</v>
      </c>
      <c r="E16">
        <f t="shared" si="0"/>
        <v>3</v>
      </c>
      <c r="F16">
        <f t="shared" si="1"/>
        <v>1</v>
      </c>
      <c r="I16" s="117" t="s">
        <v>109</v>
      </c>
      <c r="J16" t="s">
        <v>110</v>
      </c>
      <c r="K16" s="116"/>
      <c r="M16" s="12"/>
      <c r="O16" s="3"/>
      <c r="U16" s="13"/>
      <c r="V16" s="13"/>
      <c r="W16" s="13"/>
      <c r="X16" s="13"/>
    </row>
    <row r="17" spans="1:24" ht="14.1" customHeight="1" x14ac:dyDescent="0.1">
      <c r="A17" s="108" t="s">
        <v>118</v>
      </c>
      <c r="B17" s="108" t="s">
        <v>118</v>
      </c>
      <c r="C17" s="108" t="s">
        <v>107</v>
      </c>
      <c r="D17" s="42" t="s">
        <v>26</v>
      </c>
      <c r="E17">
        <f t="shared" si="0"/>
        <v>3</v>
      </c>
      <c r="F17">
        <f t="shared" si="1"/>
        <v>2</v>
      </c>
      <c r="H17" s="3"/>
      <c r="I17" s="117" t="s">
        <v>124</v>
      </c>
      <c r="J17" t="s">
        <v>128</v>
      </c>
      <c r="K17" s="116"/>
      <c r="M17" s="12"/>
      <c r="U17" s="13"/>
      <c r="V17" s="13"/>
      <c r="W17" s="13"/>
      <c r="X17" s="13"/>
    </row>
    <row r="18" spans="1:24" ht="14.1" customHeight="1" x14ac:dyDescent="0.1">
      <c r="A18" s="108" t="s">
        <v>126</v>
      </c>
      <c r="B18" s="108" t="s">
        <v>126</v>
      </c>
      <c r="C18" s="108" t="s">
        <v>127</v>
      </c>
      <c r="D18" s="42" t="s">
        <v>26</v>
      </c>
      <c r="E18">
        <f t="shared" si="0"/>
        <v>3</v>
      </c>
      <c r="F18">
        <f t="shared" si="1"/>
        <v>1</v>
      </c>
      <c r="H18" s="3"/>
      <c r="I18" s="117" t="s">
        <v>125</v>
      </c>
      <c r="J18" t="s">
        <v>127</v>
      </c>
      <c r="K18" s="116"/>
      <c r="U18" s="13"/>
      <c r="V18" s="13"/>
      <c r="W18" s="13"/>
      <c r="X18" s="13"/>
    </row>
    <row r="19" spans="1:24" ht="14.1" customHeight="1" x14ac:dyDescent="0.1">
      <c r="A19" s="108" t="s">
        <v>92</v>
      </c>
      <c r="B19" s="108" t="s">
        <v>92</v>
      </c>
      <c r="C19" s="108" t="s">
        <v>27</v>
      </c>
      <c r="D19" s="42" t="s">
        <v>26</v>
      </c>
      <c r="E19">
        <f t="shared" si="0"/>
        <v>3</v>
      </c>
      <c r="F19">
        <f t="shared" si="1"/>
        <v>2</v>
      </c>
      <c r="H19" s="3"/>
      <c r="I19" s="117" t="s">
        <v>126</v>
      </c>
      <c r="J19" t="s">
        <v>127</v>
      </c>
      <c r="K19" s="116"/>
      <c r="O19" s="3"/>
      <c r="U19" s="13"/>
      <c r="V19" s="13"/>
      <c r="W19" s="13"/>
      <c r="X19" s="13"/>
    </row>
    <row r="20" spans="1:24" ht="14.1" customHeight="1" x14ac:dyDescent="0.1">
      <c r="A20" s="108" t="s">
        <v>119</v>
      </c>
      <c r="B20" s="108" t="s">
        <v>119</v>
      </c>
      <c r="C20" s="108" t="s">
        <v>100</v>
      </c>
      <c r="D20" s="42" t="s">
        <v>26</v>
      </c>
      <c r="E20">
        <f t="shared" si="0"/>
        <v>3</v>
      </c>
      <c r="F20">
        <f t="shared" si="1"/>
        <v>1</v>
      </c>
      <c r="H20" s="3"/>
      <c r="I20" s="117" t="s">
        <v>92</v>
      </c>
      <c r="J20" t="s">
        <v>27</v>
      </c>
      <c r="K20" s="116"/>
      <c r="O20" s="3"/>
      <c r="U20" s="13"/>
      <c r="V20" s="13"/>
      <c r="W20" s="13"/>
      <c r="X20" s="13"/>
    </row>
    <row r="21" spans="1:24" ht="14.1" customHeight="1" x14ac:dyDescent="0.1">
      <c r="A21" s="14"/>
      <c r="B21" s="13"/>
      <c r="C21" s="13"/>
      <c r="H21" s="3"/>
      <c r="I21"/>
      <c r="U21" s="13"/>
      <c r="V21" s="13"/>
      <c r="W21" s="13"/>
      <c r="X21" s="13"/>
    </row>
    <row r="22" spans="1:24" ht="14.1" customHeight="1" x14ac:dyDescent="0.1">
      <c r="A22" s="14"/>
      <c r="B22" s="13"/>
      <c r="C22" s="13"/>
      <c r="H22" s="3"/>
      <c r="I22"/>
      <c r="U22" s="13"/>
      <c r="V22" s="13"/>
      <c r="W22" s="13"/>
      <c r="X22" s="13"/>
    </row>
    <row r="23" spans="1:24" ht="14.1" customHeight="1" x14ac:dyDescent="0.1">
      <c r="A23" s="14"/>
      <c r="B23" s="13"/>
      <c r="C23" s="13"/>
      <c r="H23" s="3"/>
      <c r="I23"/>
      <c r="M23" s="10"/>
      <c r="U23" s="13"/>
      <c r="V23" s="13"/>
      <c r="W23" s="13"/>
      <c r="X23" s="13"/>
    </row>
    <row r="24" spans="1:24" ht="14.1" customHeight="1" x14ac:dyDescent="0.1">
      <c r="A24" s="14"/>
      <c r="B24" s="13"/>
      <c r="C24" s="13"/>
      <c r="H24" s="3"/>
      <c r="I24"/>
      <c r="O24" s="3"/>
      <c r="U24" s="13"/>
      <c r="V24" s="13"/>
      <c r="W24" s="13"/>
      <c r="X24" s="13"/>
    </row>
    <row r="25" spans="1:24" ht="14.1" customHeight="1" x14ac:dyDescent="0.1">
      <c r="O25" s="1"/>
    </row>
    <row r="26" spans="1:24" ht="14.1" customHeight="1" x14ac:dyDescent="0.1"/>
    <row r="27" spans="1:24" ht="14.1" customHeight="1" x14ac:dyDescent="0.1">
      <c r="E27" t="s">
        <v>19</v>
      </c>
      <c r="G27" t="s">
        <v>20</v>
      </c>
    </row>
    <row r="28" spans="1:24" ht="14.1" customHeight="1" x14ac:dyDescent="0.1">
      <c r="D28" t="str">
        <f>B17</f>
        <v>木津SC</v>
      </c>
      <c r="E28" s="107" t="str">
        <f>B9</f>
        <v>西脇FC</v>
      </c>
      <c r="F28" s="107" t="str">
        <f>B10</f>
        <v>平岡北SC</v>
      </c>
      <c r="G28" s="107" t="str">
        <f>B11</f>
        <v>長尾WFC</v>
      </c>
      <c r="H28" s="107" t="str">
        <f>B12</f>
        <v>マリノFC</v>
      </c>
      <c r="I28" s="4" t="str">
        <f>B19</f>
        <v>旭FCジュニア</v>
      </c>
    </row>
    <row r="29" spans="1:24" ht="14.1" customHeight="1" x14ac:dyDescent="0.1">
      <c r="D29" t="str">
        <f>B9</f>
        <v>西脇FC</v>
      </c>
      <c r="E29" s="111" t="str">
        <f>B13</f>
        <v>社FCジュニア</v>
      </c>
      <c r="F29" s="111" t="str">
        <f>B14</f>
        <v>王子FC</v>
      </c>
      <c r="G29" s="111" t="str">
        <f>B15</f>
        <v>フロールFC</v>
      </c>
      <c r="H29" s="111" t="str">
        <f>B16</f>
        <v>篠山FC</v>
      </c>
      <c r="I29" s="4" t="str">
        <f>B11</f>
        <v>長尾WFC</v>
      </c>
    </row>
    <row r="30" spans="1:24" ht="14.1" customHeight="1" x14ac:dyDescent="0.1">
      <c r="D30" t="str">
        <f>B13</f>
        <v>社FCジュニア</v>
      </c>
      <c r="E30" s="109" t="str">
        <f>B17</f>
        <v>木津SC</v>
      </c>
      <c r="F30" s="109" t="str">
        <f>B18</f>
        <v>播磨SC</v>
      </c>
      <c r="G30" s="109" t="str">
        <f>B19</f>
        <v>旭FCジュニア</v>
      </c>
      <c r="H30" s="109" t="str">
        <f>B20</f>
        <v>明石FC</v>
      </c>
      <c r="I30" s="4" t="str">
        <f>B15</f>
        <v>フロールFC</v>
      </c>
    </row>
    <row r="31" spans="1:24" ht="14.1" customHeight="1" x14ac:dyDescent="0.1">
      <c r="D31" t="str">
        <f>B18</f>
        <v>播磨SC</v>
      </c>
      <c r="E31" s="107" t="str">
        <f>B9</f>
        <v>西脇FC</v>
      </c>
      <c r="F31" s="107" t="str">
        <f>B11</f>
        <v>長尾WFC</v>
      </c>
      <c r="G31" s="107" t="str">
        <f>B10</f>
        <v>平岡北SC</v>
      </c>
      <c r="H31" s="107" t="str">
        <f>B12</f>
        <v>マリノFC</v>
      </c>
      <c r="I31" s="4" t="str">
        <f>B20</f>
        <v>明石FC</v>
      </c>
    </row>
    <row r="32" spans="1:24" ht="14.1" customHeight="1" x14ac:dyDescent="0.1">
      <c r="D32" t="str">
        <f>B10</f>
        <v>平岡北SC</v>
      </c>
      <c r="E32" s="111" t="str">
        <f>B13</f>
        <v>社FCジュニア</v>
      </c>
      <c r="F32" s="111" t="str">
        <f>B15</f>
        <v>フロールFC</v>
      </c>
      <c r="G32" s="111" t="str">
        <f>B14</f>
        <v>王子FC</v>
      </c>
      <c r="H32" s="111" t="str">
        <f>B16</f>
        <v>篠山FC</v>
      </c>
      <c r="I32" s="4" t="str">
        <f>B12</f>
        <v>マリノFC</v>
      </c>
    </row>
    <row r="33" spans="1:9" ht="14.1" customHeight="1" x14ac:dyDescent="0.1">
      <c r="D33" t="str">
        <f>B14</f>
        <v>王子FC</v>
      </c>
      <c r="E33" s="109" t="str">
        <f>B17</f>
        <v>木津SC</v>
      </c>
      <c r="F33" s="109" t="str">
        <f>B19</f>
        <v>旭FCジュニア</v>
      </c>
      <c r="G33" s="109" t="str">
        <f>B18</f>
        <v>播磨SC</v>
      </c>
      <c r="H33" s="109" t="str">
        <f>B20</f>
        <v>明石FC</v>
      </c>
      <c r="I33" s="4" t="str">
        <f>B16</f>
        <v>篠山FC</v>
      </c>
    </row>
    <row r="34" spans="1:9" ht="14.1" customHeight="1" x14ac:dyDescent="0.1">
      <c r="D34" t="str">
        <f>B17</f>
        <v>木津SC</v>
      </c>
      <c r="E34" s="107" t="str">
        <f>B9</f>
        <v>西脇FC</v>
      </c>
      <c r="F34" s="107" t="str">
        <f>B12</f>
        <v>マリノFC</v>
      </c>
      <c r="G34" s="107" t="str">
        <f>B10</f>
        <v>平岡北SC</v>
      </c>
      <c r="H34" s="107" t="str">
        <f>B11</f>
        <v>長尾WFC</v>
      </c>
      <c r="I34" s="4" t="str">
        <f>B19</f>
        <v>旭FCジュニア</v>
      </c>
    </row>
    <row r="35" spans="1:9" ht="14.1" customHeight="1" x14ac:dyDescent="0.1">
      <c r="D35" t="str">
        <f>B9</f>
        <v>西脇FC</v>
      </c>
      <c r="E35" s="111" t="str">
        <f>B13</f>
        <v>社FCジュニア</v>
      </c>
      <c r="F35" s="111" t="str">
        <f>B16</f>
        <v>篠山FC</v>
      </c>
      <c r="G35" s="111" t="str">
        <f>B14</f>
        <v>王子FC</v>
      </c>
      <c r="H35" s="111" t="str">
        <f>B15</f>
        <v>フロールFC</v>
      </c>
      <c r="I35" s="4" t="str">
        <f>B11</f>
        <v>長尾WFC</v>
      </c>
    </row>
    <row r="36" spans="1:9" ht="14.1" customHeight="1" x14ac:dyDescent="0.1">
      <c r="D36" t="str">
        <f>B13</f>
        <v>社FCジュニア</v>
      </c>
      <c r="E36" s="109" t="str">
        <f>B17</f>
        <v>木津SC</v>
      </c>
      <c r="F36" s="109" t="str">
        <f>B20</f>
        <v>明石FC</v>
      </c>
      <c r="G36" s="109" t="str">
        <f>B18</f>
        <v>播磨SC</v>
      </c>
      <c r="H36" s="109" t="str">
        <f>B19</f>
        <v>旭FCジュニア</v>
      </c>
      <c r="I36" s="4" t="str">
        <f>B15</f>
        <v>フロールFC</v>
      </c>
    </row>
    <row r="37" spans="1:9" ht="14.1" customHeight="1" x14ac:dyDescent="0.1">
      <c r="E37" s="4"/>
      <c r="F37" s="4"/>
      <c r="G37" s="4"/>
      <c r="H37" s="4"/>
    </row>
    <row r="38" spans="1:9" ht="14.1" customHeight="1" x14ac:dyDescent="0.1">
      <c r="B38" t="s">
        <v>94</v>
      </c>
      <c r="E38" s="4"/>
      <c r="F38" s="4"/>
      <c r="G38" s="4"/>
      <c r="H38" s="4"/>
    </row>
    <row r="39" spans="1:9" ht="14.1" customHeight="1" x14ac:dyDescent="0.1">
      <c r="B39" t="s">
        <v>95</v>
      </c>
      <c r="E39" s="4"/>
      <c r="F39" s="4"/>
      <c r="G39" s="4"/>
      <c r="H39" s="4"/>
    </row>
    <row r="40" spans="1:9" ht="14.1" customHeight="1" x14ac:dyDescent="0.1">
      <c r="B40" t="s">
        <v>96</v>
      </c>
      <c r="D40" s="59"/>
      <c r="I40" s="4"/>
    </row>
    <row r="41" spans="1:9" ht="14.1" customHeight="1" x14ac:dyDescent="0.1">
      <c r="A41" s="45" t="s">
        <v>32</v>
      </c>
      <c r="B41" s="45" t="s">
        <v>32</v>
      </c>
      <c r="D41" s="59" t="str">
        <f>B44</f>
        <v>予選2位1位</v>
      </c>
      <c r="E41" s="44" t="str">
        <f>B49</f>
        <v>予選３位３位</v>
      </c>
      <c r="F41" s="44" t="str">
        <f>B50</f>
        <v>予選Ａ4位</v>
      </c>
      <c r="G41" s="44" t="str">
        <f>B51</f>
        <v>予選B4位</v>
      </c>
      <c r="H41" s="47" t="str">
        <f>B52</f>
        <v>予選C4位</v>
      </c>
      <c r="I41" s="4" t="str">
        <f>B43</f>
        <v>予選C1位</v>
      </c>
    </row>
    <row r="42" spans="1:9" ht="14.1" customHeight="1" x14ac:dyDescent="0.1">
      <c r="A42" s="45" t="s">
        <v>33</v>
      </c>
      <c r="B42" s="45" t="s">
        <v>33</v>
      </c>
      <c r="D42" s="59" t="str">
        <f>B52</f>
        <v>予選C4位</v>
      </c>
      <c r="E42" s="43" t="str">
        <f>B45</f>
        <v>予選２位２位</v>
      </c>
      <c r="F42" s="43" t="str">
        <f>B46</f>
        <v>予選２位３位</v>
      </c>
      <c r="G42" s="43" t="str">
        <f>B47</f>
        <v>予選３位１位</v>
      </c>
      <c r="H42" s="46" t="str">
        <f>B48</f>
        <v>予選３位２位</v>
      </c>
      <c r="I42" s="4" t="str">
        <f>B51</f>
        <v>予選B4位</v>
      </c>
    </row>
    <row r="43" spans="1:9" ht="14.1" customHeight="1" x14ac:dyDescent="0.1">
      <c r="A43" s="45" t="s">
        <v>34</v>
      </c>
      <c r="B43" s="45" t="s">
        <v>34</v>
      </c>
      <c r="D43" s="59" t="str">
        <f>B48</f>
        <v>予選３位２位</v>
      </c>
      <c r="E43" s="112" t="str">
        <f>B41</f>
        <v>予選A１位</v>
      </c>
      <c r="F43" s="112" t="str">
        <f>B42</f>
        <v>予選B1位</v>
      </c>
      <c r="G43" s="112" t="str">
        <f>B43</f>
        <v>予選C1位</v>
      </c>
      <c r="H43" s="113" t="str">
        <f>B44</f>
        <v>予選2位1位</v>
      </c>
      <c r="I43" s="4" t="str">
        <f>B47</f>
        <v>予選３位１位</v>
      </c>
    </row>
    <row r="44" spans="1:9" ht="14.1" customHeight="1" x14ac:dyDescent="0.1">
      <c r="A44" s="45" t="s">
        <v>79</v>
      </c>
      <c r="B44" s="45" t="s">
        <v>78</v>
      </c>
      <c r="D44" s="59" t="str">
        <f>B42</f>
        <v>予選B1位</v>
      </c>
      <c r="E44" s="44" t="str">
        <f>B49</f>
        <v>予選３位３位</v>
      </c>
      <c r="F44" s="44" t="str">
        <f>B51</f>
        <v>予選B4位</v>
      </c>
      <c r="G44" s="44" t="str">
        <f>B50</f>
        <v>予選Ａ4位</v>
      </c>
      <c r="H44" s="47" t="str">
        <f>B52</f>
        <v>予選C4位</v>
      </c>
      <c r="I44" s="4" t="str">
        <f>B41</f>
        <v>予選A１位</v>
      </c>
    </row>
    <row r="45" spans="1:9" ht="14.1" customHeight="1" x14ac:dyDescent="0.1">
      <c r="A45" s="43" t="s">
        <v>80</v>
      </c>
      <c r="B45" s="43" t="s">
        <v>80</v>
      </c>
      <c r="D45" s="59" t="str">
        <f>B50</f>
        <v>予選Ａ4位</v>
      </c>
      <c r="E45" s="43" t="str">
        <f>B45</f>
        <v>予選２位２位</v>
      </c>
      <c r="F45" s="43" t="str">
        <f>B47</f>
        <v>予選３位１位</v>
      </c>
      <c r="G45" s="43" t="str">
        <f>B46</f>
        <v>予選２位３位</v>
      </c>
      <c r="H45" s="46" t="str">
        <f>B48</f>
        <v>予選３位２位</v>
      </c>
      <c r="I45" s="4" t="str">
        <f>B49</f>
        <v>予選３位３位</v>
      </c>
    </row>
    <row r="46" spans="1:9" ht="14.1" customHeight="1" x14ac:dyDescent="0.1">
      <c r="A46" s="43" t="s">
        <v>81</v>
      </c>
      <c r="B46" s="43" t="s">
        <v>81</v>
      </c>
      <c r="D46" s="59" t="str">
        <f>B46</f>
        <v>予選２位３位</v>
      </c>
      <c r="E46" s="112" t="str">
        <f>B41</f>
        <v>予選A１位</v>
      </c>
      <c r="F46" s="112" t="str">
        <f>B43</f>
        <v>予選C1位</v>
      </c>
      <c r="G46" s="112" t="str">
        <f>B42</f>
        <v>予選B1位</v>
      </c>
      <c r="H46" s="113" t="str">
        <f>B44</f>
        <v>予選2位1位</v>
      </c>
      <c r="I46" s="4" t="str">
        <f>B45</f>
        <v>予選２位２位</v>
      </c>
    </row>
    <row r="47" spans="1:9" ht="14.1" customHeight="1" x14ac:dyDescent="0.1">
      <c r="A47" s="43" t="s">
        <v>82</v>
      </c>
      <c r="B47" s="43" t="s">
        <v>82</v>
      </c>
      <c r="D47" s="59"/>
      <c r="E47" s="44" t="str">
        <f>B49</f>
        <v>予選３位３位</v>
      </c>
      <c r="F47" s="44" t="str">
        <f>B52</f>
        <v>予選C4位</v>
      </c>
      <c r="G47" s="44" t="str">
        <f>B50</f>
        <v>予選Ａ4位</v>
      </c>
      <c r="H47" s="47" t="str">
        <f>B51</f>
        <v>予選B4位</v>
      </c>
      <c r="I47" s="4"/>
    </row>
    <row r="48" spans="1:9" ht="14.1" customHeight="1" x14ac:dyDescent="0.1">
      <c r="A48" s="43" t="s">
        <v>83</v>
      </c>
      <c r="B48" s="43" t="s">
        <v>83</v>
      </c>
      <c r="D48" s="59"/>
      <c r="E48" s="43" t="str">
        <f>B45</f>
        <v>予選２位２位</v>
      </c>
      <c r="F48" s="43" t="str">
        <f>B48</f>
        <v>予選３位２位</v>
      </c>
      <c r="G48" s="43" t="str">
        <f>B46</f>
        <v>予選２位３位</v>
      </c>
      <c r="H48" s="46" t="str">
        <f>B47</f>
        <v>予選３位１位</v>
      </c>
      <c r="I48" s="4"/>
    </row>
    <row r="49" spans="1:9" ht="14.1" customHeight="1" x14ac:dyDescent="0.1">
      <c r="A49" s="44" t="s">
        <v>84</v>
      </c>
      <c r="B49" s="44" t="s">
        <v>84</v>
      </c>
      <c r="D49" s="59"/>
      <c r="E49" s="112" t="str">
        <f>B41</f>
        <v>予選A１位</v>
      </c>
      <c r="F49" s="112" t="str">
        <f>B44</f>
        <v>予選2位1位</v>
      </c>
      <c r="G49" s="112" t="str">
        <f>B42</f>
        <v>予選B1位</v>
      </c>
      <c r="H49" s="113" t="str">
        <f>B43</f>
        <v>予選C1位</v>
      </c>
      <c r="I49" s="4"/>
    </row>
    <row r="50" spans="1:9" ht="14.1" customHeight="1" x14ac:dyDescent="0.1">
      <c r="A50" s="44" t="s">
        <v>35</v>
      </c>
      <c r="B50" s="44" t="s">
        <v>85</v>
      </c>
      <c r="D50" s="59"/>
      <c r="I50" s="4"/>
    </row>
    <row r="51" spans="1:9" ht="14.1" customHeight="1" x14ac:dyDescent="0.1">
      <c r="A51" s="44" t="s">
        <v>36</v>
      </c>
      <c r="B51" s="44" t="s">
        <v>36</v>
      </c>
    </row>
    <row r="52" spans="1:9" ht="14.1" customHeight="1" x14ac:dyDescent="0.1">
      <c r="A52" s="44" t="s">
        <v>37</v>
      </c>
      <c r="B52" s="44" t="s">
        <v>37</v>
      </c>
    </row>
    <row r="53" spans="1:9" ht="14.1" customHeight="1" x14ac:dyDescent="0.1"/>
    <row r="54" spans="1:9" ht="14.1" customHeight="1" x14ac:dyDescent="0.1"/>
    <row r="55" spans="1:9" ht="14.1" customHeight="1" x14ac:dyDescent="0.1"/>
    <row r="56" spans="1:9" ht="14.1" customHeight="1" x14ac:dyDescent="0.1"/>
    <row r="57" spans="1:9" ht="14.1" customHeight="1" x14ac:dyDescent="0.1"/>
    <row r="58" spans="1:9" ht="14.1" customHeight="1" x14ac:dyDescent="0.1"/>
    <row r="59" spans="1:9" ht="14.1" customHeight="1" x14ac:dyDescent="0.1"/>
    <row r="60" spans="1:9" ht="14.1" customHeight="1" x14ac:dyDescent="0.1"/>
    <row r="61" spans="1:9" ht="14.1" customHeight="1" x14ac:dyDescent="0.1"/>
    <row r="62" spans="1:9" ht="14.1" customHeight="1" x14ac:dyDescent="0.1"/>
    <row r="63" spans="1:9" ht="14.1" customHeight="1" x14ac:dyDescent="0.1"/>
    <row r="64" spans="1:9" ht="14.1" customHeight="1" x14ac:dyDescent="0.1"/>
    <row r="65" ht="14.1" customHeight="1" x14ac:dyDescent="0.1"/>
    <row r="66" ht="14.1" customHeight="1" x14ac:dyDescent="0.1"/>
    <row r="67" ht="14.1" customHeight="1" x14ac:dyDescent="0.1"/>
    <row r="68" ht="14.1" customHeight="1" x14ac:dyDescent="0.1"/>
    <row r="69" ht="14.1" customHeight="1" x14ac:dyDescent="0.1"/>
    <row r="70" ht="14.1" customHeight="1" x14ac:dyDescent="0.1"/>
    <row r="71" ht="14.1" customHeight="1" x14ac:dyDescent="0.1"/>
    <row r="72" ht="14.1" customHeight="1" x14ac:dyDescent="0.1"/>
    <row r="73" ht="14.1" customHeight="1" x14ac:dyDescent="0.1"/>
    <row r="74" ht="14.1" customHeight="1" x14ac:dyDescent="0.1"/>
    <row r="75" ht="14.1" customHeight="1" x14ac:dyDescent="0.1"/>
    <row r="76" ht="14.1" customHeight="1" x14ac:dyDescent="0.1"/>
    <row r="77" ht="14.1" customHeight="1" x14ac:dyDescent="0.1"/>
    <row r="78" ht="14.1" customHeight="1" x14ac:dyDescent="0.1"/>
    <row r="79" ht="14.1" customHeight="1" x14ac:dyDescent="0.1"/>
    <row r="80" ht="14.1" customHeight="1" x14ac:dyDescent="0.1"/>
    <row r="81" ht="14.1" customHeight="1" x14ac:dyDescent="0.1"/>
    <row r="82" ht="14.1" customHeight="1" x14ac:dyDescent="0.1"/>
    <row r="83" ht="14.1" customHeight="1" x14ac:dyDescent="0.1"/>
    <row r="84" ht="14.1" customHeight="1" x14ac:dyDescent="0.1"/>
    <row r="85" ht="14.1" customHeight="1" x14ac:dyDescent="0.1"/>
    <row r="86" ht="14.1" customHeight="1" x14ac:dyDescent="0.1"/>
    <row r="87" ht="14.1" customHeight="1" x14ac:dyDescent="0.1"/>
    <row r="88" ht="14.1" customHeight="1" x14ac:dyDescent="0.1"/>
    <row r="89" ht="14.1" customHeight="1" x14ac:dyDescent="0.1"/>
    <row r="90" ht="14.1" customHeight="1" x14ac:dyDescent="0.1"/>
    <row r="91" ht="14.1" customHeight="1" x14ac:dyDescent="0.1"/>
    <row r="92" ht="14.1" customHeight="1" x14ac:dyDescent="0.1"/>
    <row r="93" ht="14.1" customHeight="1" x14ac:dyDescent="0.1"/>
    <row r="94" ht="14.1" customHeight="1" x14ac:dyDescent="0.1"/>
    <row r="95" ht="14.1" customHeight="1" x14ac:dyDescent="0.1"/>
    <row r="96" ht="14.1" customHeight="1" x14ac:dyDescent="0.1"/>
    <row r="97" ht="14.1" customHeight="1" x14ac:dyDescent="0.1"/>
    <row r="98" ht="14.1" customHeight="1" x14ac:dyDescent="0.1"/>
    <row r="99" ht="14.1" customHeight="1" x14ac:dyDescent="0.1"/>
    <row r="100" ht="14.1" customHeight="1" x14ac:dyDescent="0.1"/>
    <row r="101" ht="14.1" customHeight="1" x14ac:dyDescent="0.1"/>
    <row r="102" ht="14.1" customHeight="1" x14ac:dyDescent="0.1"/>
    <row r="103" ht="14.1" customHeight="1" x14ac:dyDescent="0.1"/>
    <row r="104" ht="14.1" customHeight="1" x14ac:dyDescent="0.1"/>
    <row r="105" ht="14.1" customHeight="1" x14ac:dyDescent="0.1"/>
    <row r="106" ht="14.1" customHeight="1" x14ac:dyDescent="0.1"/>
    <row r="107" ht="14.1" customHeight="1" x14ac:dyDescent="0.1"/>
    <row r="108" ht="14.1" customHeight="1" x14ac:dyDescent="0.1"/>
    <row r="109" ht="14.1" customHeight="1" x14ac:dyDescent="0.1"/>
    <row r="110" ht="14.1" customHeight="1" x14ac:dyDescent="0.1"/>
    <row r="111" ht="14.1" customHeight="1" x14ac:dyDescent="0.1"/>
    <row r="112" ht="14.1" customHeight="1" x14ac:dyDescent="0.1"/>
    <row r="113" ht="14.1" customHeight="1" x14ac:dyDescent="0.1"/>
    <row r="114" ht="14.1" customHeight="1" x14ac:dyDescent="0.1"/>
    <row r="115" ht="14.1" customHeight="1" x14ac:dyDescent="0.1"/>
    <row r="116" ht="14.1" customHeight="1" x14ac:dyDescent="0.1"/>
    <row r="117" ht="14.1" customHeight="1" x14ac:dyDescent="0.1"/>
    <row r="118" ht="14.1" customHeight="1" x14ac:dyDescent="0.1"/>
    <row r="119" ht="14.1" customHeight="1" x14ac:dyDescent="0.1"/>
    <row r="120" ht="14.1" customHeight="1" x14ac:dyDescent="0.1"/>
    <row r="121" ht="14.1" customHeight="1" x14ac:dyDescent="0.1"/>
    <row r="122" ht="14.1" customHeight="1" x14ac:dyDescent="0.1"/>
    <row r="123" ht="14.1" customHeight="1" x14ac:dyDescent="0.1"/>
    <row r="124" ht="14.1" customHeight="1" x14ac:dyDescent="0.1"/>
    <row r="125" ht="14.1" customHeight="1" x14ac:dyDescent="0.1"/>
    <row r="126" ht="14.1" customHeight="1" x14ac:dyDescent="0.1"/>
    <row r="127" ht="14.1" customHeight="1" x14ac:dyDescent="0.1"/>
    <row r="128" ht="14.1" customHeight="1" x14ac:dyDescent="0.1"/>
    <row r="129" ht="14.1" customHeight="1" x14ac:dyDescent="0.1"/>
    <row r="130" ht="14.1" customHeight="1" x14ac:dyDescent="0.1"/>
    <row r="131" ht="14.1" customHeight="1" x14ac:dyDescent="0.1"/>
    <row r="132" ht="14.1" customHeight="1" x14ac:dyDescent="0.1"/>
    <row r="133" ht="14.1" customHeight="1" x14ac:dyDescent="0.1"/>
    <row r="134" ht="14.1" customHeight="1" x14ac:dyDescent="0.1"/>
    <row r="135" ht="14.1" customHeight="1" x14ac:dyDescent="0.1"/>
    <row r="136" ht="14.1" customHeight="1" x14ac:dyDescent="0.1"/>
    <row r="137" ht="14.1" customHeight="1" x14ac:dyDescent="0.1"/>
    <row r="138" ht="14.1" customHeight="1" x14ac:dyDescent="0.1"/>
    <row r="139" ht="14.1" customHeight="1" x14ac:dyDescent="0.1"/>
    <row r="140" ht="14.1" customHeight="1" x14ac:dyDescent="0.1"/>
    <row r="141" ht="14.1" customHeight="1" x14ac:dyDescent="0.1"/>
    <row r="142" ht="14.1" customHeight="1" x14ac:dyDescent="0.1"/>
    <row r="143" ht="14.1" customHeight="1" x14ac:dyDescent="0.1"/>
    <row r="144" ht="14.1" customHeight="1" x14ac:dyDescent="0.1"/>
    <row r="145" ht="14.1" customHeight="1" x14ac:dyDescent="0.1"/>
    <row r="146" ht="14.1" customHeight="1" x14ac:dyDescent="0.1"/>
    <row r="147" ht="14.1" customHeight="1" x14ac:dyDescent="0.1"/>
    <row r="148" ht="14.1" customHeight="1" x14ac:dyDescent="0.1"/>
    <row r="149" ht="14.1" customHeight="1" x14ac:dyDescent="0.1"/>
    <row r="150" ht="14.1" customHeight="1" x14ac:dyDescent="0.1"/>
    <row r="151" ht="14.1" customHeight="1" x14ac:dyDescent="0.1"/>
    <row r="152" ht="14.1" customHeight="1" x14ac:dyDescent="0.1"/>
    <row r="153" ht="14.1" customHeight="1" x14ac:dyDescent="0.1"/>
    <row r="154" ht="14.1" customHeight="1" x14ac:dyDescent="0.1"/>
    <row r="155" ht="14.1" customHeight="1" x14ac:dyDescent="0.1"/>
    <row r="156" ht="14.1" customHeight="1" x14ac:dyDescent="0.1"/>
    <row r="157" ht="14.1" customHeight="1" x14ac:dyDescent="0.1"/>
    <row r="158" ht="14.1" customHeight="1" x14ac:dyDescent="0.1"/>
    <row r="159" ht="14.1" customHeight="1" x14ac:dyDescent="0.1"/>
    <row r="160" ht="14.1" customHeight="1" x14ac:dyDescent="0.1"/>
    <row r="161" ht="14.1" customHeight="1" x14ac:dyDescent="0.1"/>
    <row r="162" ht="14.1" customHeight="1" x14ac:dyDescent="0.1"/>
    <row r="163" ht="14.1" customHeight="1" x14ac:dyDescent="0.1"/>
    <row r="164" ht="14.1" customHeight="1" x14ac:dyDescent="0.1"/>
    <row r="165" ht="14.1" customHeight="1" x14ac:dyDescent="0.1"/>
    <row r="166" ht="14.1" customHeight="1" x14ac:dyDescent="0.1"/>
    <row r="167" ht="14.1" customHeight="1" x14ac:dyDescent="0.1"/>
    <row r="168" ht="14.1" customHeight="1" x14ac:dyDescent="0.1"/>
    <row r="169" ht="14.1" customHeight="1" x14ac:dyDescent="0.1"/>
    <row r="170" ht="14.1" customHeight="1" x14ac:dyDescent="0.1"/>
    <row r="171" ht="14.1" customHeight="1" x14ac:dyDescent="0.1"/>
    <row r="172" ht="14.1" customHeight="1" x14ac:dyDescent="0.1"/>
    <row r="173" ht="14.1" customHeight="1" x14ac:dyDescent="0.1"/>
    <row r="174" ht="14.1" customHeight="1" x14ac:dyDescent="0.1"/>
    <row r="175" ht="14.1" customHeight="1" x14ac:dyDescent="0.1"/>
    <row r="176" ht="14.1" customHeight="1" x14ac:dyDescent="0.1"/>
    <row r="177" ht="14.1" customHeight="1" x14ac:dyDescent="0.1"/>
    <row r="178" ht="14.1" customHeight="1" x14ac:dyDescent="0.1"/>
    <row r="179" ht="14.1" customHeight="1" x14ac:dyDescent="0.1"/>
    <row r="180" ht="14.1" customHeight="1" x14ac:dyDescent="0.1"/>
    <row r="181" ht="14.1" customHeight="1" x14ac:dyDescent="0.1"/>
    <row r="182" ht="14.1" customHeight="1" x14ac:dyDescent="0.1"/>
    <row r="183" ht="14.1" customHeight="1" x14ac:dyDescent="0.1"/>
    <row r="184" ht="14.1" customHeight="1" x14ac:dyDescent="0.1"/>
    <row r="185" ht="14.1" customHeight="1" x14ac:dyDescent="0.1"/>
    <row r="186" ht="14.1" customHeight="1" x14ac:dyDescent="0.1"/>
    <row r="187" ht="14.1" customHeight="1" x14ac:dyDescent="0.1"/>
    <row r="188" ht="14.1" customHeight="1" x14ac:dyDescent="0.1"/>
    <row r="189" ht="14.1" customHeight="1" x14ac:dyDescent="0.1"/>
    <row r="190" ht="14.1" customHeight="1" x14ac:dyDescent="0.1"/>
    <row r="191" ht="14.1" customHeight="1" x14ac:dyDescent="0.1"/>
    <row r="192" ht="14.1" customHeight="1" x14ac:dyDescent="0.1"/>
    <row r="193" ht="14.1" customHeight="1" x14ac:dyDescent="0.1"/>
    <row r="194" ht="14.1" customHeight="1" x14ac:dyDescent="0.1"/>
    <row r="195" ht="14.1" customHeight="1" x14ac:dyDescent="0.1"/>
    <row r="196" ht="14.1" customHeight="1" x14ac:dyDescent="0.1"/>
    <row r="197" ht="14.1" customHeight="1" x14ac:dyDescent="0.1"/>
    <row r="198" ht="14.1" customHeight="1" x14ac:dyDescent="0.1"/>
    <row r="199" ht="14.1" customHeight="1" x14ac:dyDescent="0.1"/>
    <row r="200" ht="14.1" customHeight="1" x14ac:dyDescent="0.1"/>
    <row r="201" ht="14.1" customHeight="1" x14ac:dyDescent="0.1"/>
    <row r="202" ht="14.1" customHeight="1" x14ac:dyDescent="0.1"/>
    <row r="203" ht="14.1" customHeight="1" x14ac:dyDescent="0.1"/>
    <row r="204" ht="14.1" customHeight="1" x14ac:dyDescent="0.1"/>
    <row r="205" ht="14.1" customHeight="1" x14ac:dyDescent="0.1"/>
    <row r="206" ht="14.1" customHeight="1" x14ac:dyDescent="0.1"/>
    <row r="207" ht="14.1" customHeight="1" x14ac:dyDescent="0.1"/>
    <row r="208" ht="14.1" customHeight="1" x14ac:dyDescent="0.1"/>
    <row r="209" ht="14.1" customHeight="1" x14ac:dyDescent="0.1"/>
    <row r="210" ht="14.1" customHeight="1" x14ac:dyDescent="0.1"/>
    <row r="211" ht="14.1" customHeight="1" x14ac:dyDescent="0.1"/>
    <row r="212" ht="14.1" customHeight="1" x14ac:dyDescent="0.1"/>
    <row r="213" ht="14.1" customHeight="1" x14ac:dyDescent="0.1"/>
    <row r="214" ht="14.1" customHeight="1" x14ac:dyDescent="0.1"/>
    <row r="215" ht="14.1" customHeight="1" x14ac:dyDescent="0.1"/>
    <row r="216" ht="14.1" customHeight="1" x14ac:dyDescent="0.1"/>
    <row r="217" ht="14.1" customHeight="1" x14ac:dyDescent="0.1"/>
    <row r="218" ht="14.1" customHeight="1" x14ac:dyDescent="0.1"/>
    <row r="219" ht="14.1" customHeight="1" x14ac:dyDescent="0.1"/>
    <row r="220" ht="14.1" customHeight="1" x14ac:dyDescent="0.1"/>
    <row r="221" ht="14.1" customHeight="1" x14ac:dyDescent="0.1"/>
    <row r="222" ht="14.1" customHeight="1" x14ac:dyDescent="0.1"/>
    <row r="223" ht="14.1" customHeight="1" x14ac:dyDescent="0.1"/>
    <row r="224" ht="14.1" customHeight="1" x14ac:dyDescent="0.1"/>
    <row r="225" ht="14.1" customHeight="1" x14ac:dyDescent="0.1"/>
    <row r="226" ht="14.1" customHeight="1" x14ac:dyDescent="0.1"/>
    <row r="227" ht="14.1" customHeight="1" x14ac:dyDescent="0.1"/>
    <row r="228" ht="14.1" customHeight="1" x14ac:dyDescent="0.1"/>
    <row r="229" ht="14.1" customHeight="1" x14ac:dyDescent="0.1"/>
    <row r="230" ht="14.1" customHeight="1" x14ac:dyDescent="0.1"/>
    <row r="231" ht="14.1" customHeight="1" x14ac:dyDescent="0.1"/>
    <row r="232" ht="14.1" customHeight="1" x14ac:dyDescent="0.1"/>
    <row r="233" ht="14.1" customHeight="1" x14ac:dyDescent="0.1"/>
    <row r="234" ht="14.1" customHeight="1" x14ac:dyDescent="0.1"/>
    <row r="235" ht="14.1" customHeight="1" x14ac:dyDescent="0.1"/>
    <row r="236" ht="14.1" customHeight="1" x14ac:dyDescent="0.1"/>
    <row r="237" ht="14.1" customHeight="1" x14ac:dyDescent="0.1"/>
    <row r="238" ht="14.1" customHeight="1" x14ac:dyDescent="0.1"/>
    <row r="239" ht="14.1" customHeight="1" x14ac:dyDescent="0.1"/>
    <row r="240" ht="14.1" customHeight="1" x14ac:dyDescent="0.1"/>
    <row r="241" ht="14.1" customHeight="1" x14ac:dyDescent="0.1"/>
    <row r="242" ht="14.1" customHeight="1" x14ac:dyDescent="0.1"/>
    <row r="243" ht="14.1" customHeight="1" x14ac:dyDescent="0.1"/>
    <row r="244" ht="14.1" customHeight="1" x14ac:dyDescent="0.1"/>
    <row r="245" ht="14.1" customHeight="1" x14ac:dyDescent="0.1"/>
    <row r="246" ht="14.1" customHeight="1" x14ac:dyDescent="0.1"/>
    <row r="247" ht="14.1" customHeight="1" x14ac:dyDescent="0.1"/>
    <row r="248" ht="14.1" customHeight="1" x14ac:dyDescent="0.1"/>
    <row r="249" ht="14.1" customHeight="1" x14ac:dyDescent="0.1"/>
    <row r="250" ht="14.1" customHeight="1" x14ac:dyDescent="0.1"/>
    <row r="251" ht="14.1" customHeight="1" x14ac:dyDescent="0.1"/>
    <row r="252" ht="14.1" customHeight="1" x14ac:dyDescent="0.1"/>
    <row r="253" ht="14.1" customHeight="1" x14ac:dyDescent="0.1"/>
    <row r="254" ht="14.1" customHeight="1" x14ac:dyDescent="0.1"/>
    <row r="255" ht="14.1" customHeight="1" x14ac:dyDescent="0.1"/>
    <row r="256" ht="14.1" customHeight="1" x14ac:dyDescent="0.1"/>
    <row r="257" ht="14.1" customHeight="1" x14ac:dyDescent="0.1"/>
    <row r="258" ht="14.1" customHeight="1" x14ac:dyDescent="0.1"/>
    <row r="259" ht="14.1" customHeight="1" x14ac:dyDescent="0.1"/>
    <row r="260" ht="14.1" customHeight="1" x14ac:dyDescent="0.1"/>
    <row r="261" ht="14.1" customHeight="1" x14ac:dyDescent="0.1"/>
    <row r="262" ht="14.1" customHeight="1" x14ac:dyDescent="0.1"/>
    <row r="263" ht="14.1" customHeight="1" x14ac:dyDescent="0.1"/>
    <row r="264" ht="14.1" customHeight="1" x14ac:dyDescent="0.1"/>
    <row r="265" ht="14.1" customHeight="1" x14ac:dyDescent="0.1"/>
    <row r="266" ht="14.1" customHeight="1" x14ac:dyDescent="0.1"/>
    <row r="267" ht="14.1" customHeight="1" x14ac:dyDescent="0.1"/>
    <row r="268" ht="14.1" customHeight="1" x14ac:dyDescent="0.1"/>
    <row r="269" ht="14.1" customHeight="1" x14ac:dyDescent="0.1"/>
    <row r="270" ht="14.1" customHeight="1" x14ac:dyDescent="0.1"/>
    <row r="271" ht="14.1" customHeight="1" x14ac:dyDescent="0.1"/>
    <row r="272" ht="14.1" customHeight="1" x14ac:dyDescent="0.1"/>
    <row r="273" ht="14.1" customHeight="1" x14ac:dyDescent="0.1"/>
    <row r="274" ht="14.1" customHeight="1" x14ac:dyDescent="0.1"/>
    <row r="275" ht="14.1" customHeight="1" x14ac:dyDescent="0.1"/>
    <row r="276" ht="14.1" customHeight="1" x14ac:dyDescent="0.1"/>
    <row r="277" ht="14.1" customHeight="1" x14ac:dyDescent="0.1"/>
    <row r="278" ht="14.1" customHeight="1" x14ac:dyDescent="0.1"/>
    <row r="279" ht="14.1" customHeight="1" x14ac:dyDescent="0.1"/>
    <row r="280" ht="14.1" customHeight="1" x14ac:dyDescent="0.1"/>
    <row r="281" ht="14.1" customHeight="1" x14ac:dyDescent="0.1"/>
    <row r="282" ht="14.1" customHeight="1" x14ac:dyDescent="0.1"/>
    <row r="283" ht="14.1" customHeight="1" x14ac:dyDescent="0.1"/>
    <row r="284" ht="14.1" customHeight="1" x14ac:dyDescent="0.1"/>
    <row r="285" ht="14.1" customHeight="1" x14ac:dyDescent="0.1"/>
    <row r="286" ht="14.1" customHeight="1" x14ac:dyDescent="0.1"/>
    <row r="287" ht="14.1" customHeight="1" x14ac:dyDescent="0.1"/>
    <row r="288" ht="14.1" customHeight="1" x14ac:dyDescent="0.1"/>
    <row r="289" ht="14.1" customHeight="1" x14ac:dyDescent="0.1"/>
    <row r="290" ht="14.1" customHeight="1" x14ac:dyDescent="0.1"/>
    <row r="291" ht="14.1" customHeight="1" x14ac:dyDescent="0.1"/>
    <row r="292" ht="14.1" customHeight="1" x14ac:dyDescent="0.1"/>
    <row r="293" ht="14.1" customHeight="1" x14ac:dyDescent="0.1"/>
    <row r="294" ht="14.1" customHeight="1" x14ac:dyDescent="0.1"/>
    <row r="295" ht="14.1" customHeight="1" x14ac:dyDescent="0.1"/>
    <row r="296" ht="14.1" customHeight="1" x14ac:dyDescent="0.1"/>
    <row r="297" ht="14.1" customHeight="1" x14ac:dyDescent="0.1"/>
    <row r="298" ht="14.1" customHeight="1" x14ac:dyDescent="0.1"/>
    <row r="299" ht="14.1" customHeight="1" x14ac:dyDescent="0.1"/>
    <row r="300" ht="14.1" customHeight="1" x14ac:dyDescent="0.1"/>
    <row r="301" ht="14.1" customHeight="1" x14ac:dyDescent="0.1"/>
    <row r="302" ht="14.1" customHeight="1" x14ac:dyDescent="0.1"/>
    <row r="303" ht="14.1" customHeight="1" x14ac:dyDescent="0.1"/>
    <row r="304" ht="14.1" customHeight="1" x14ac:dyDescent="0.1"/>
    <row r="305" ht="14.1" customHeight="1" x14ac:dyDescent="0.1"/>
    <row r="306" ht="14.1" customHeight="1" x14ac:dyDescent="0.1"/>
    <row r="307" ht="14.1" customHeight="1" x14ac:dyDescent="0.1"/>
    <row r="308" ht="14.1" customHeight="1" x14ac:dyDescent="0.1"/>
    <row r="309" ht="14.1" customHeight="1" x14ac:dyDescent="0.1"/>
    <row r="310" ht="14.1" customHeight="1" x14ac:dyDescent="0.1"/>
    <row r="311" ht="14.1" customHeight="1" x14ac:dyDescent="0.1"/>
    <row r="312" ht="14.1" customHeight="1" x14ac:dyDescent="0.1"/>
    <row r="313" ht="14.1" customHeight="1" x14ac:dyDescent="0.1"/>
    <row r="314" ht="14.1" customHeight="1" x14ac:dyDescent="0.1"/>
    <row r="315" ht="14.1" customHeight="1" x14ac:dyDescent="0.1"/>
    <row r="316" ht="14.1" customHeight="1" x14ac:dyDescent="0.1"/>
    <row r="317" ht="14.1" customHeight="1" x14ac:dyDescent="0.1"/>
    <row r="318" ht="14.1" customHeight="1" x14ac:dyDescent="0.1"/>
    <row r="319" ht="14.1" customHeight="1" x14ac:dyDescent="0.1"/>
    <row r="320" ht="14.1" customHeight="1" x14ac:dyDescent="0.1"/>
    <row r="321" ht="14.1" customHeight="1" x14ac:dyDescent="0.1"/>
    <row r="322" ht="14.1" customHeight="1" x14ac:dyDescent="0.1"/>
    <row r="323" ht="14.1" customHeight="1" x14ac:dyDescent="0.1"/>
    <row r="324" ht="14.1" customHeight="1" x14ac:dyDescent="0.1"/>
    <row r="325" ht="14.1" customHeight="1" x14ac:dyDescent="0.1"/>
    <row r="326" ht="14.1" customHeight="1" x14ac:dyDescent="0.1"/>
    <row r="327" ht="14.1" customHeight="1" x14ac:dyDescent="0.1"/>
    <row r="328" ht="14.1" customHeight="1" x14ac:dyDescent="0.1"/>
    <row r="329" ht="14.1" customHeight="1" x14ac:dyDescent="0.1"/>
    <row r="330" ht="14.1" customHeight="1" x14ac:dyDescent="0.1"/>
    <row r="331" ht="14.1" customHeight="1" x14ac:dyDescent="0.1"/>
    <row r="332" ht="14.1" customHeight="1" x14ac:dyDescent="0.1"/>
    <row r="333" ht="14.1" customHeight="1" x14ac:dyDescent="0.1"/>
    <row r="334" ht="14.1" customHeight="1" x14ac:dyDescent="0.1"/>
    <row r="335" ht="14.1" customHeight="1" x14ac:dyDescent="0.1"/>
    <row r="336" ht="14.1" customHeight="1" x14ac:dyDescent="0.1"/>
    <row r="337" ht="14.1" customHeight="1" x14ac:dyDescent="0.1"/>
    <row r="338" ht="14.1" customHeight="1" x14ac:dyDescent="0.1"/>
    <row r="339" ht="14.1" customHeight="1" x14ac:dyDescent="0.1"/>
    <row r="340" ht="14.1" customHeight="1" x14ac:dyDescent="0.1"/>
    <row r="341" ht="14.1" customHeight="1" x14ac:dyDescent="0.1"/>
    <row r="342" ht="14.1" customHeight="1" x14ac:dyDescent="0.1"/>
    <row r="343" ht="14.1" customHeight="1" x14ac:dyDescent="0.1"/>
    <row r="344" ht="14.1" customHeight="1" x14ac:dyDescent="0.1"/>
    <row r="345" ht="14.1" customHeight="1" x14ac:dyDescent="0.1"/>
    <row r="346" ht="14.1" customHeight="1" x14ac:dyDescent="0.1"/>
    <row r="347" ht="14.1" customHeight="1" x14ac:dyDescent="0.1"/>
    <row r="348" ht="14.1" customHeight="1" x14ac:dyDescent="0.1"/>
    <row r="349" ht="14.1" customHeight="1" x14ac:dyDescent="0.1"/>
    <row r="350" ht="14.1" customHeight="1" x14ac:dyDescent="0.1"/>
    <row r="351" ht="14.1" customHeight="1" x14ac:dyDescent="0.1"/>
    <row r="352" ht="14.1" customHeight="1" x14ac:dyDescent="0.1"/>
    <row r="353" ht="14.1" customHeight="1" x14ac:dyDescent="0.1"/>
    <row r="354" ht="14.1" customHeight="1" x14ac:dyDescent="0.1"/>
    <row r="355" ht="14.1" customHeight="1" x14ac:dyDescent="0.1"/>
    <row r="356" ht="14.1" customHeight="1" x14ac:dyDescent="0.1"/>
    <row r="357" ht="14.1" customHeight="1" x14ac:dyDescent="0.1"/>
    <row r="358" ht="14.1" customHeight="1" x14ac:dyDescent="0.1"/>
    <row r="359" ht="14.1" customHeight="1" x14ac:dyDescent="0.1"/>
    <row r="360" ht="14.1" customHeight="1" x14ac:dyDescent="0.1"/>
    <row r="361" ht="14.1" customHeight="1" x14ac:dyDescent="0.1"/>
    <row r="362" ht="14.1" customHeight="1" x14ac:dyDescent="0.1"/>
    <row r="363" ht="14.1" customHeight="1" x14ac:dyDescent="0.1"/>
    <row r="364" ht="14.1" customHeight="1" x14ac:dyDescent="0.1"/>
    <row r="365" ht="14.1" customHeight="1" x14ac:dyDescent="0.1"/>
    <row r="366" ht="14.1" customHeight="1" x14ac:dyDescent="0.1"/>
    <row r="367" ht="14.1" customHeight="1" x14ac:dyDescent="0.1"/>
    <row r="368" ht="14.1" customHeight="1" x14ac:dyDescent="0.1"/>
    <row r="369" ht="14.1" customHeight="1" x14ac:dyDescent="0.1"/>
    <row r="370" ht="14.1" customHeight="1" x14ac:dyDescent="0.1"/>
    <row r="371" ht="14.1" customHeight="1" x14ac:dyDescent="0.1"/>
    <row r="372" ht="14.1" customHeight="1" x14ac:dyDescent="0.1"/>
    <row r="373" ht="14.1" customHeight="1" x14ac:dyDescent="0.1"/>
    <row r="374" ht="14.1" customHeight="1" x14ac:dyDescent="0.1"/>
    <row r="375" ht="14.1" customHeight="1" x14ac:dyDescent="0.1"/>
    <row r="376" ht="14.1" customHeight="1" x14ac:dyDescent="0.1"/>
    <row r="377" ht="14.1" customHeight="1" x14ac:dyDescent="0.1"/>
    <row r="378" ht="14.1" customHeight="1" x14ac:dyDescent="0.1"/>
    <row r="379" ht="14.1" customHeight="1" x14ac:dyDescent="0.1"/>
    <row r="380" ht="14.1" customHeight="1" x14ac:dyDescent="0.1"/>
    <row r="381" ht="14.1" customHeight="1" x14ac:dyDescent="0.1"/>
    <row r="382" ht="14.1" customHeight="1" x14ac:dyDescent="0.1"/>
    <row r="383" ht="14.1" customHeight="1" x14ac:dyDescent="0.1"/>
    <row r="384" ht="14.1" customHeight="1" x14ac:dyDescent="0.1"/>
    <row r="385" ht="14.1" customHeight="1" x14ac:dyDescent="0.1"/>
    <row r="386" ht="14.1" customHeight="1" x14ac:dyDescent="0.1"/>
    <row r="387" ht="14.1" customHeight="1" x14ac:dyDescent="0.1"/>
    <row r="388" ht="14.1" customHeight="1" x14ac:dyDescent="0.1"/>
    <row r="389" ht="14.1" customHeight="1" x14ac:dyDescent="0.1"/>
    <row r="390" ht="14.1" customHeight="1" x14ac:dyDescent="0.1"/>
    <row r="391" ht="14.1" customHeight="1" x14ac:dyDescent="0.1"/>
    <row r="392" ht="14.1" customHeight="1" x14ac:dyDescent="0.1"/>
    <row r="393" ht="14.1" customHeight="1" x14ac:dyDescent="0.1"/>
    <row r="394" ht="14.1" customHeight="1" x14ac:dyDescent="0.1"/>
    <row r="395" ht="14.1" customHeight="1" x14ac:dyDescent="0.1"/>
    <row r="396" ht="14.1" customHeight="1" x14ac:dyDescent="0.1"/>
    <row r="397" ht="14.1" customHeight="1" x14ac:dyDescent="0.1"/>
    <row r="398" ht="14.1" customHeight="1" x14ac:dyDescent="0.1"/>
    <row r="399" ht="14.1" customHeight="1" x14ac:dyDescent="0.1"/>
    <row r="400" ht="14.1" customHeight="1" x14ac:dyDescent="0.1"/>
    <row r="401" ht="14.1" customHeight="1" x14ac:dyDescent="0.1"/>
    <row r="402" ht="14.1" customHeight="1" x14ac:dyDescent="0.1"/>
    <row r="403" ht="14.1" customHeight="1" x14ac:dyDescent="0.1"/>
    <row r="404" ht="14.1" customHeight="1" x14ac:dyDescent="0.1"/>
    <row r="405" ht="14.1" customHeight="1" x14ac:dyDescent="0.1"/>
    <row r="406" ht="14.1" customHeight="1" x14ac:dyDescent="0.1"/>
    <row r="407" ht="14.1" customHeight="1" x14ac:dyDescent="0.1"/>
    <row r="408" ht="14.1" customHeight="1" x14ac:dyDescent="0.1"/>
    <row r="409" ht="14.1" customHeight="1" x14ac:dyDescent="0.1"/>
    <row r="410" ht="14.1" customHeight="1" x14ac:dyDescent="0.1"/>
    <row r="411" ht="14.1" customHeight="1" x14ac:dyDescent="0.1"/>
    <row r="412" ht="14.1" customHeight="1" x14ac:dyDescent="0.1"/>
    <row r="413" ht="14.1" customHeight="1" x14ac:dyDescent="0.1"/>
    <row r="414" ht="14.1" customHeight="1" x14ac:dyDescent="0.1"/>
    <row r="415" ht="14.1" customHeight="1" x14ac:dyDescent="0.1"/>
    <row r="416" ht="14.1" customHeight="1" x14ac:dyDescent="0.1"/>
    <row r="417" ht="14.1" customHeight="1" x14ac:dyDescent="0.1"/>
    <row r="418" ht="14.1" customHeight="1" x14ac:dyDescent="0.1"/>
    <row r="419" ht="14.1" customHeight="1" x14ac:dyDescent="0.1"/>
    <row r="420" ht="14.1" customHeight="1" x14ac:dyDescent="0.1"/>
    <row r="421" ht="14.1" customHeight="1" x14ac:dyDescent="0.1"/>
    <row r="422" ht="14.1" customHeight="1" x14ac:dyDescent="0.1"/>
    <row r="423" ht="14.1" customHeight="1" x14ac:dyDescent="0.1"/>
    <row r="424" ht="14.1" customHeight="1" x14ac:dyDescent="0.1"/>
    <row r="425" ht="14.1" customHeight="1" x14ac:dyDescent="0.1"/>
    <row r="426" ht="14.1" customHeight="1" x14ac:dyDescent="0.1"/>
    <row r="427" ht="14.1" customHeight="1" x14ac:dyDescent="0.1"/>
    <row r="428" ht="14.1" customHeight="1" x14ac:dyDescent="0.1"/>
    <row r="429" ht="14.1" customHeight="1" x14ac:dyDescent="0.1"/>
    <row r="430" ht="14.1" customHeight="1" x14ac:dyDescent="0.1"/>
    <row r="431" ht="14.1" customHeight="1" x14ac:dyDescent="0.1"/>
    <row r="432" ht="14.1" customHeight="1" x14ac:dyDescent="0.1"/>
    <row r="433" ht="14.1" customHeight="1" x14ac:dyDescent="0.1"/>
    <row r="434" ht="14.1" customHeight="1" x14ac:dyDescent="0.1"/>
    <row r="435" ht="14.1" customHeight="1" x14ac:dyDescent="0.1"/>
    <row r="436" ht="14.1" customHeight="1" x14ac:dyDescent="0.1"/>
    <row r="437" ht="14.1" customHeight="1" x14ac:dyDescent="0.1"/>
    <row r="438" ht="14.1" customHeight="1" x14ac:dyDescent="0.1"/>
    <row r="439" ht="14.1" customHeight="1" x14ac:dyDescent="0.1"/>
    <row r="440" ht="14.1" customHeight="1" x14ac:dyDescent="0.1"/>
    <row r="441" ht="14.1" customHeight="1" x14ac:dyDescent="0.1"/>
    <row r="442" ht="14.1" customHeight="1" x14ac:dyDescent="0.1"/>
    <row r="443" ht="14.1" customHeight="1" x14ac:dyDescent="0.1"/>
    <row r="444" ht="14.1" customHeight="1" x14ac:dyDescent="0.1"/>
    <row r="445" ht="14.1" customHeight="1" x14ac:dyDescent="0.1"/>
    <row r="446" ht="14.1" customHeight="1" x14ac:dyDescent="0.1"/>
    <row r="447" ht="14.1" customHeight="1" x14ac:dyDescent="0.1"/>
    <row r="448" ht="14.1" customHeight="1" x14ac:dyDescent="0.1"/>
    <row r="449" ht="14.1" customHeight="1" x14ac:dyDescent="0.1"/>
    <row r="450" ht="14.1" customHeight="1" x14ac:dyDescent="0.1"/>
    <row r="451" ht="14.1" customHeight="1" x14ac:dyDescent="0.1"/>
    <row r="452" ht="14.1" customHeight="1" x14ac:dyDescent="0.1"/>
    <row r="453" ht="14.1" customHeight="1" x14ac:dyDescent="0.1"/>
    <row r="454" ht="14.1" customHeight="1" x14ac:dyDescent="0.1"/>
    <row r="455" ht="14.1" customHeight="1" x14ac:dyDescent="0.1"/>
    <row r="456" ht="14.1" customHeight="1" x14ac:dyDescent="0.1"/>
    <row r="457" ht="14.1" customHeight="1" x14ac:dyDescent="0.1"/>
    <row r="458" ht="14.1" customHeight="1" x14ac:dyDescent="0.1"/>
    <row r="459" ht="14.1" customHeight="1" x14ac:dyDescent="0.1"/>
    <row r="460" ht="14.1" customHeight="1" x14ac:dyDescent="0.1"/>
    <row r="461" ht="14.1" customHeight="1" x14ac:dyDescent="0.1"/>
    <row r="462" ht="14.1" customHeight="1" x14ac:dyDescent="0.1"/>
    <row r="463" ht="14.1" customHeight="1" x14ac:dyDescent="0.1"/>
    <row r="464" ht="14.1" customHeight="1" x14ac:dyDescent="0.1"/>
    <row r="465" ht="14.1" customHeight="1" x14ac:dyDescent="0.1"/>
    <row r="466" ht="14.1" customHeight="1" x14ac:dyDescent="0.1"/>
    <row r="467" ht="14.1" customHeight="1" x14ac:dyDescent="0.1"/>
    <row r="468" ht="14.1" customHeight="1" x14ac:dyDescent="0.1"/>
    <row r="469" ht="14.1" customHeight="1" x14ac:dyDescent="0.1"/>
    <row r="470" ht="14.1" customHeight="1" x14ac:dyDescent="0.1"/>
    <row r="471" ht="14.1" customHeight="1" x14ac:dyDescent="0.1"/>
    <row r="472" ht="14.1" customHeight="1" x14ac:dyDescent="0.1"/>
    <row r="473" ht="14.1" customHeight="1" x14ac:dyDescent="0.1"/>
    <row r="474" ht="14.1" customHeight="1" x14ac:dyDescent="0.1"/>
    <row r="475" ht="14.1" customHeight="1" x14ac:dyDescent="0.1"/>
    <row r="476" ht="14.1" customHeight="1" x14ac:dyDescent="0.1"/>
    <row r="477" ht="14.1" customHeight="1" x14ac:dyDescent="0.1"/>
    <row r="478" ht="14.1" customHeight="1" x14ac:dyDescent="0.1"/>
    <row r="479" ht="14.1" customHeight="1" x14ac:dyDescent="0.1"/>
    <row r="480" ht="14.1" customHeight="1" x14ac:dyDescent="0.1"/>
    <row r="481" ht="14.1" customHeight="1" x14ac:dyDescent="0.1"/>
    <row r="482" ht="14.1" customHeight="1" x14ac:dyDescent="0.1"/>
    <row r="483" ht="14.1" customHeight="1" x14ac:dyDescent="0.1"/>
    <row r="484" ht="14.1" customHeight="1" x14ac:dyDescent="0.1"/>
    <row r="485" ht="14.1" customHeight="1" x14ac:dyDescent="0.1"/>
    <row r="486" ht="14.1" customHeight="1" x14ac:dyDescent="0.1"/>
    <row r="487" ht="14.1" customHeight="1" x14ac:dyDescent="0.1"/>
    <row r="488" ht="14.1" customHeight="1" x14ac:dyDescent="0.1"/>
    <row r="489" ht="14.1" customHeight="1" x14ac:dyDescent="0.1"/>
    <row r="490" ht="14.1" customHeight="1" x14ac:dyDescent="0.1"/>
    <row r="491" ht="14.1" customHeight="1" x14ac:dyDescent="0.1"/>
    <row r="492" ht="14.1" customHeight="1" x14ac:dyDescent="0.1"/>
    <row r="493" ht="14.1" customHeight="1" x14ac:dyDescent="0.1"/>
    <row r="494" ht="14.1" customHeight="1" x14ac:dyDescent="0.1"/>
    <row r="495" ht="14.1" customHeight="1" x14ac:dyDescent="0.1"/>
    <row r="496" ht="14.1" customHeight="1" x14ac:dyDescent="0.1"/>
    <row r="497" ht="14.1" customHeight="1" x14ac:dyDescent="0.1"/>
    <row r="498" ht="14.1" customHeight="1" x14ac:dyDescent="0.1"/>
    <row r="499" ht="14.1" customHeight="1" x14ac:dyDescent="0.1"/>
    <row r="500" ht="14.1" customHeight="1" x14ac:dyDescent="0.1"/>
    <row r="501" ht="14.1" customHeight="1" x14ac:dyDescent="0.1"/>
    <row r="502" ht="14.1" customHeight="1" x14ac:dyDescent="0.1"/>
    <row r="503" ht="14.1" customHeight="1" x14ac:dyDescent="0.1"/>
    <row r="504" ht="14.1" customHeight="1" x14ac:dyDescent="0.1"/>
    <row r="505" ht="14.1" customHeight="1" x14ac:dyDescent="0.1"/>
    <row r="506" ht="14.1" customHeight="1" x14ac:dyDescent="0.1"/>
    <row r="507" ht="14.1" customHeight="1" x14ac:dyDescent="0.1"/>
    <row r="508" ht="14.1" customHeight="1" x14ac:dyDescent="0.1"/>
    <row r="509" ht="14.1" customHeight="1" x14ac:dyDescent="0.1"/>
    <row r="510" ht="14.1" customHeight="1" x14ac:dyDescent="0.1"/>
    <row r="511" ht="14.1" customHeight="1" x14ac:dyDescent="0.1"/>
    <row r="512" ht="14.1" customHeight="1" x14ac:dyDescent="0.1"/>
    <row r="513" ht="14.1" customHeight="1" x14ac:dyDescent="0.1"/>
    <row r="514" ht="14.1" customHeight="1" x14ac:dyDescent="0.1"/>
    <row r="515" ht="14.1" customHeight="1" x14ac:dyDescent="0.1"/>
    <row r="516" ht="14.1" customHeight="1" x14ac:dyDescent="0.1"/>
    <row r="517" ht="14.1" customHeight="1" x14ac:dyDescent="0.1"/>
    <row r="518" ht="14.1" customHeight="1" x14ac:dyDescent="0.1"/>
    <row r="519" ht="14.1" customHeight="1" x14ac:dyDescent="0.1"/>
    <row r="520" ht="14.1" customHeight="1" x14ac:dyDescent="0.1"/>
    <row r="521" ht="14.1" customHeight="1" x14ac:dyDescent="0.1"/>
    <row r="522" ht="14.1" customHeight="1" x14ac:dyDescent="0.1"/>
    <row r="523" ht="14.1" customHeight="1" x14ac:dyDescent="0.1"/>
    <row r="524" ht="14.1" customHeight="1" x14ac:dyDescent="0.1"/>
    <row r="525" ht="14.1" customHeight="1" x14ac:dyDescent="0.1"/>
    <row r="526" ht="14.1" customHeight="1" x14ac:dyDescent="0.1"/>
    <row r="527" ht="14.1" customHeight="1" x14ac:dyDescent="0.1"/>
    <row r="528" ht="14.1" customHeight="1" x14ac:dyDescent="0.1"/>
    <row r="529" ht="14.1" customHeight="1" x14ac:dyDescent="0.1"/>
    <row r="530" ht="14.1" customHeight="1" x14ac:dyDescent="0.1"/>
    <row r="531" ht="14.1" customHeight="1" x14ac:dyDescent="0.1"/>
    <row r="532" ht="14.1" customHeight="1" x14ac:dyDescent="0.1"/>
    <row r="533" ht="14.1" customHeight="1" x14ac:dyDescent="0.1"/>
    <row r="534" ht="14.1" customHeight="1" x14ac:dyDescent="0.1"/>
    <row r="535" ht="14.1" customHeight="1" x14ac:dyDescent="0.1"/>
    <row r="536" ht="14.1" customHeight="1" x14ac:dyDescent="0.1"/>
    <row r="537" ht="14.1" customHeight="1" x14ac:dyDescent="0.1"/>
    <row r="538" ht="14.1" customHeight="1" x14ac:dyDescent="0.1"/>
    <row r="539" ht="14.1" customHeight="1" x14ac:dyDescent="0.1"/>
    <row r="540" ht="14.1" customHeight="1" x14ac:dyDescent="0.1"/>
    <row r="541" ht="14.1" customHeight="1" x14ac:dyDescent="0.1"/>
    <row r="542" ht="14.1" customHeight="1" x14ac:dyDescent="0.1"/>
    <row r="543" ht="14.1" customHeight="1" x14ac:dyDescent="0.1"/>
    <row r="544" ht="14.1" customHeight="1" x14ac:dyDescent="0.1"/>
    <row r="545" ht="14.1" customHeight="1" x14ac:dyDescent="0.1"/>
    <row r="546" ht="14.1" customHeight="1" x14ac:dyDescent="0.1"/>
    <row r="547" ht="14.1" customHeight="1" x14ac:dyDescent="0.1"/>
    <row r="548" ht="14.1" customHeight="1" x14ac:dyDescent="0.1"/>
    <row r="549" ht="14.1" customHeight="1" x14ac:dyDescent="0.1"/>
    <row r="550" ht="14.1" customHeight="1" x14ac:dyDescent="0.1"/>
    <row r="551" ht="14.1" customHeight="1" x14ac:dyDescent="0.1"/>
    <row r="552" ht="14.1" customHeight="1" x14ac:dyDescent="0.1"/>
    <row r="553" ht="14.1" customHeight="1" x14ac:dyDescent="0.1"/>
    <row r="554" ht="14.1" customHeight="1" x14ac:dyDescent="0.1"/>
    <row r="555" ht="14.1" customHeight="1" x14ac:dyDescent="0.1"/>
    <row r="556" ht="14.1" customHeight="1" x14ac:dyDescent="0.1"/>
    <row r="557" ht="14.1" customHeight="1" x14ac:dyDescent="0.1"/>
    <row r="558" ht="14.1" customHeight="1" x14ac:dyDescent="0.1"/>
    <row r="559" ht="14.1" customHeight="1" x14ac:dyDescent="0.1"/>
    <row r="560" ht="14.1" customHeight="1" x14ac:dyDescent="0.1"/>
    <row r="561" ht="14.1" customHeight="1" x14ac:dyDescent="0.1"/>
    <row r="562" ht="14.1" customHeight="1" x14ac:dyDescent="0.1"/>
    <row r="563" ht="14.1" customHeight="1" x14ac:dyDescent="0.1"/>
    <row r="564" ht="14.1" customHeight="1" x14ac:dyDescent="0.1"/>
    <row r="565" ht="14.1" customHeight="1" x14ac:dyDescent="0.1"/>
    <row r="566" ht="14.1" customHeight="1" x14ac:dyDescent="0.1"/>
    <row r="567" ht="14.1" customHeight="1" x14ac:dyDescent="0.1"/>
    <row r="568" ht="14.1" customHeight="1" x14ac:dyDescent="0.1"/>
    <row r="569" ht="14.1" customHeight="1" x14ac:dyDescent="0.1"/>
    <row r="570" ht="14.1" customHeight="1" x14ac:dyDescent="0.1"/>
    <row r="571" ht="14.1" customHeight="1" x14ac:dyDescent="0.1"/>
    <row r="572" ht="14.1" customHeight="1" x14ac:dyDescent="0.1"/>
    <row r="573" ht="14.1" customHeight="1" x14ac:dyDescent="0.1"/>
    <row r="574" ht="14.1" customHeight="1" x14ac:dyDescent="0.1"/>
    <row r="575" ht="14.1" customHeight="1" x14ac:dyDescent="0.1"/>
    <row r="576" ht="14.1" customHeight="1" x14ac:dyDescent="0.1"/>
    <row r="577" ht="14.1" customHeight="1" x14ac:dyDescent="0.1"/>
    <row r="578" ht="14.1" customHeight="1" x14ac:dyDescent="0.1"/>
    <row r="579" ht="14.1" customHeight="1" x14ac:dyDescent="0.1"/>
    <row r="580" ht="14.1" customHeight="1" x14ac:dyDescent="0.1"/>
    <row r="581" ht="14.1" customHeight="1" x14ac:dyDescent="0.1"/>
    <row r="582" ht="14.1" customHeight="1" x14ac:dyDescent="0.1"/>
    <row r="583" ht="14.1" customHeight="1" x14ac:dyDescent="0.1"/>
    <row r="584" ht="14.1" customHeight="1" x14ac:dyDescent="0.1"/>
    <row r="585" ht="14.1" customHeight="1" x14ac:dyDescent="0.1"/>
    <row r="586" ht="14.1" customHeight="1" x14ac:dyDescent="0.1"/>
    <row r="587" ht="14.1" customHeight="1" x14ac:dyDescent="0.1"/>
    <row r="588" ht="14.1" customHeight="1" x14ac:dyDescent="0.1"/>
    <row r="589" ht="14.1" customHeight="1" x14ac:dyDescent="0.1"/>
    <row r="590" ht="14.1" customHeight="1" x14ac:dyDescent="0.1"/>
    <row r="591" ht="14.1" customHeight="1" x14ac:dyDescent="0.1"/>
    <row r="592" ht="14.1" customHeight="1" x14ac:dyDescent="0.1"/>
    <row r="593" ht="14.1" customHeight="1" x14ac:dyDescent="0.1"/>
    <row r="594" ht="14.1" customHeight="1" x14ac:dyDescent="0.1"/>
    <row r="595" ht="14.1" customHeight="1" x14ac:dyDescent="0.1"/>
    <row r="596" ht="14.1" customHeight="1" x14ac:dyDescent="0.1"/>
    <row r="597" ht="14.1" customHeight="1" x14ac:dyDescent="0.1"/>
    <row r="598" ht="14.1" customHeight="1" x14ac:dyDescent="0.1"/>
    <row r="599" ht="14.1" customHeight="1" x14ac:dyDescent="0.1"/>
    <row r="600" ht="14.1" customHeight="1" x14ac:dyDescent="0.1"/>
    <row r="601" ht="14.1" customHeight="1" x14ac:dyDescent="0.1"/>
    <row r="602" ht="14.1" customHeight="1" x14ac:dyDescent="0.1"/>
    <row r="603" ht="14.1" customHeight="1" x14ac:dyDescent="0.1"/>
    <row r="604" ht="14.1" customHeight="1" x14ac:dyDescent="0.1"/>
    <row r="605" ht="14.1" customHeight="1" x14ac:dyDescent="0.1"/>
    <row r="606" ht="14.1" customHeight="1" x14ac:dyDescent="0.1"/>
    <row r="607" ht="14.1" customHeight="1" x14ac:dyDescent="0.1"/>
    <row r="608" ht="14.1" customHeight="1" x14ac:dyDescent="0.1"/>
    <row r="609" ht="14.1" customHeight="1" x14ac:dyDescent="0.1"/>
    <row r="610" ht="14.1" customHeight="1" x14ac:dyDescent="0.1"/>
    <row r="611" ht="14.1" customHeight="1" x14ac:dyDescent="0.1"/>
    <row r="612" ht="14.1" customHeight="1" x14ac:dyDescent="0.1"/>
    <row r="613" ht="14.1" customHeight="1" x14ac:dyDescent="0.1"/>
    <row r="614" ht="14.1" customHeight="1" x14ac:dyDescent="0.1"/>
    <row r="615" ht="14.1" customHeight="1" x14ac:dyDescent="0.1"/>
    <row r="616" ht="14.1" customHeight="1" x14ac:dyDescent="0.1"/>
    <row r="617" ht="14.1" customHeight="1" x14ac:dyDescent="0.1"/>
    <row r="618" ht="14.1" customHeight="1" x14ac:dyDescent="0.1"/>
    <row r="619" ht="14.1" customHeight="1" x14ac:dyDescent="0.1"/>
    <row r="620" ht="14.1" customHeight="1" x14ac:dyDescent="0.1"/>
    <row r="621" ht="14.1" customHeight="1" x14ac:dyDescent="0.1"/>
    <row r="622" ht="14.1" customHeight="1" x14ac:dyDescent="0.1"/>
    <row r="623" ht="14.1" customHeight="1" x14ac:dyDescent="0.1"/>
    <row r="624" ht="14.1" customHeight="1" x14ac:dyDescent="0.1"/>
    <row r="625" ht="14.1" customHeight="1" x14ac:dyDescent="0.1"/>
    <row r="626" ht="14.1" customHeight="1" x14ac:dyDescent="0.1"/>
    <row r="627" ht="14.1" customHeight="1" x14ac:dyDescent="0.1"/>
    <row r="628" ht="14.1" customHeight="1" x14ac:dyDescent="0.1"/>
    <row r="629" ht="14.1" customHeight="1" x14ac:dyDescent="0.1"/>
    <row r="630" ht="14.1" customHeight="1" x14ac:dyDescent="0.1"/>
    <row r="631" ht="14.1" customHeight="1" x14ac:dyDescent="0.1"/>
    <row r="632" ht="14.1" customHeight="1" x14ac:dyDescent="0.1"/>
    <row r="633" ht="14.1" customHeight="1" x14ac:dyDescent="0.1"/>
    <row r="634" ht="14.1" customHeight="1" x14ac:dyDescent="0.1"/>
    <row r="635" ht="14.1" customHeight="1" x14ac:dyDescent="0.1"/>
    <row r="636" ht="14.1" customHeight="1" x14ac:dyDescent="0.1"/>
    <row r="637" ht="14.1" customHeight="1" x14ac:dyDescent="0.1"/>
    <row r="638" ht="14.1" customHeight="1" x14ac:dyDescent="0.1"/>
    <row r="639" ht="14.1" customHeight="1" x14ac:dyDescent="0.1"/>
    <row r="640" ht="14.1" customHeight="1" x14ac:dyDescent="0.1"/>
    <row r="641" ht="14.1" customHeight="1" x14ac:dyDescent="0.1"/>
    <row r="642" ht="14.1" customHeight="1" x14ac:dyDescent="0.1"/>
    <row r="643" ht="14.1" customHeight="1" x14ac:dyDescent="0.1"/>
    <row r="644" ht="14.1" customHeight="1" x14ac:dyDescent="0.1"/>
    <row r="645" ht="14.1" customHeight="1" x14ac:dyDescent="0.1"/>
    <row r="646" ht="14.1" customHeight="1" x14ac:dyDescent="0.1"/>
    <row r="647" ht="14.1" customHeight="1" x14ac:dyDescent="0.1"/>
    <row r="648" ht="14.1" customHeight="1" x14ac:dyDescent="0.1"/>
    <row r="649" ht="14.1" customHeight="1" x14ac:dyDescent="0.1"/>
    <row r="650" ht="14.1" customHeight="1" x14ac:dyDescent="0.1"/>
    <row r="651" ht="14.1" customHeight="1" x14ac:dyDescent="0.1"/>
    <row r="652" ht="14.1" customHeight="1" x14ac:dyDescent="0.1"/>
    <row r="653" ht="14.1" customHeight="1" x14ac:dyDescent="0.1"/>
    <row r="654" ht="14.1" customHeight="1" x14ac:dyDescent="0.1"/>
    <row r="655" ht="14.1" customHeight="1" x14ac:dyDescent="0.1"/>
    <row r="656" ht="14.1" customHeight="1" x14ac:dyDescent="0.1"/>
    <row r="657" ht="14.1" customHeight="1" x14ac:dyDescent="0.1"/>
    <row r="658" ht="14.1" customHeight="1" x14ac:dyDescent="0.1"/>
    <row r="659" ht="14.1" customHeight="1" x14ac:dyDescent="0.1"/>
    <row r="660" ht="14.1" customHeight="1" x14ac:dyDescent="0.1"/>
    <row r="661" ht="14.1" customHeight="1" x14ac:dyDescent="0.1"/>
    <row r="662" ht="14.1" customHeight="1" x14ac:dyDescent="0.1"/>
    <row r="663" ht="14.1" customHeight="1" x14ac:dyDescent="0.1"/>
    <row r="664" ht="14.1" customHeight="1" x14ac:dyDescent="0.1"/>
    <row r="665" ht="14.1" customHeight="1" x14ac:dyDescent="0.1"/>
    <row r="666" ht="14.1" customHeight="1" x14ac:dyDescent="0.1"/>
    <row r="667" ht="14.1" customHeight="1" x14ac:dyDescent="0.1"/>
    <row r="668" ht="14.1" customHeight="1" x14ac:dyDescent="0.1"/>
    <row r="669" ht="14.1" customHeight="1" x14ac:dyDescent="0.1"/>
    <row r="670" ht="14.1" customHeight="1" x14ac:dyDescent="0.1"/>
    <row r="671" ht="14.1" customHeight="1" x14ac:dyDescent="0.1"/>
    <row r="672" ht="14.1" customHeight="1" x14ac:dyDescent="0.1"/>
    <row r="673" ht="14.1" customHeight="1" x14ac:dyDescent="0.1"/>
    <row r="674" ht="14.1" customHeight="1" x14ac:dyDescent="0.1"/>
    <row r="675" ht="14.1" customHeight="1" x14ac:dyDescent="0.1"/>
    <row r="676" ht="14.1" customHeight="1" x14ac:dyDescent="0.1"/>
    <row r="677" ht="14.1" customHeight="1" x14ac:dyDescent="0.1"/>
    <row r="678" ht="14.1" customHeight="1" x14ac:dyDescent="0.1"/>
    <row r="679" ht="14.1" customHeight="1" x14ac:dyDescent="0.1"/>
    <row r="680" ht="14.1" customHeight="1" x14ac:dyDescent="0.1"/>
    <row r="681" ht="14.1" customHeight="1" x14ac:dyDescent="0.1"/>
    <row r="682" ht="14.1" customHeight="1" x14ac:dyDescent="0.1"/>
    <row r="683" ht="14.1" customHeight="1" x14ac:dyDescent="0.1"/>
    <row r="684" ht="14.1" customHeight="1" x14ac:dyDescent="0.1"/>
    <row r="685" ht="14.1" customHeight="1" x14ac:dyDescent="0.1"/>
    <row r="686" ht="14.1" customHeight="1" x14ac:dyDescent="0.1"/>
    <row r="687" ht="14.1" customHeight="1" x14ac:dyDescent="0.1"/>
    <row r="688" ht="14.1" customHeight="1" x14ac:dyDescent="0.1"/>
    <row r="689" ht="14.1" customHeight="1" x14ac:dyDescent="0.1"/>
    <row r="690" ht="14.1" customHeight="1" x14ac:dyDescent="0.1"/>
    <row r="691" ht="14.1" customHeight="1" x14ac:dyDescent="0.1"/>
    <row r="692" ht="14.1" customHeight="1" x14ac:dyDescent="0.1"/>
    <row r="693" ht="14.1" customHeight="1" x14ac:dyDescent="0.1"/>
    <row r="694" ht="14.1" customHeight="1" x14ac:dyDescent="0.1"/>
    <row r="695" ht="14.1" customHeight="1" x14ac:dyDescent="0.1"/>
    <row r="696" ht="14.1" customHeight="1" x14ac:dyDescent="0.1"/>
    <row r="697" ht="14.1" customHeight="1" x14ac:dyDescent="0.1"/>
    <row r="698" ht="14.1" customHeight="1" x14ac:dyDescent="0.1"/>
    <row r="699" ht="14.1" customHeight="1" x14ac:dyDescent="0.1"/>
    <row r="700" ht="14.1" customHeight="1" x14ac:dyDescent="0.1"/>
    <row r="701" ht="14.1" customHeight="1" x14ac:dyDescent="0.1"/>
    <row r="702" ht="14.1" customHeight="1" x14ac:dyDescent="0.1"/>
    <row r="703" ht="14.1" customHeight="1" x14ac:dyDescent="0.1"/>
    <row r="704" ht="14.1" customHeight="1" x14ac:dyDescent="0.1"/>
    <row r="705" ht="14.1" customHeight="1" x14ac:dyDescent="0.1"/>
    <row r="706" ht="14.1" customHeight="1" x14ac:dyDescent="0.1"/>
    <row r="707" ht="14.1" customHeight="1" x14ac:dyDescent="0.1"/>
    <row r="708" ht="14.1" customHeight="1" x14ac:dyDescent="0.1"/>
    <row r="709" ht="14.1" customHeight="1" x14ac:dyDescent="0.1"/>
    <row r="710" ht="14.1" customHeight="1" x14ac:dyDescent="0.1"/>
    <row r="711" ht="14.1" customHeight="1" x14ac:dyDescent="0.1"/>
    <row r="712" ht="14.1" customHeight="1" x14ac:dyDescent="0.1"/>
    <row r="713" ht="14.1" customHeight="1" x14ac:dyDescent="0.1"/>
    <row r="714" ht="14.1" customHeight="1" x14ac:dyDescent="0.1"/>
    <row r="715" ht="14.1" customHeight="1" x14ac:dyDescent="0.1"/>
    <row r="716" ht="14.1" customHeight="1" x14ac:dyDescent="0.1"/>
    <row r="717" ht="14.1" customHeight="1" x14ac:dyDescent="0.1"/>
    <row r="718" ht="14.1" customHeight="1" x14ac:dyDescent="0.1"/>
    <row r="719" ht="14.1" customHeight="1" x14ac:dyDescent="0.1"/>
    <row r="720" ht="14.1" customHeight="1" x14ac:dyDescent="0.1"/>
    <row r="721" ht="14.1" customHeight="1" x14ac:dyDescent="0.1"/>
    <row r="722" ht="14.1" customHeight="1" x14ac:dyDescent="0.1"/>
    <row r="723" ht="14.1" customHeight="1" x14ac:dyDescent="0.1"/>
    <row r="724" ht="14.1" customHeight="1" x14ac:dyDescent="0.1"/>
    <row r="725" ht="14.1" customHeight="1" x14ac:dyDescent="0.1"/>
    <row r="726" ht="14.1" customHeight="1" x14ac:dyDescent="0.1"/>
    <row r="727" ht="14.1" customHeight="1" x14ac:dyDescent="0.1"/>
    <row r="728" ht="14.1" customHeight="1" x14ac:dyDescent="0.1"/>
    <row r="729" ht="14.1" customHeight="1" x14ac:dyDescent="0.1"/>
    <row r="730" ht="14.1" customHeight="1" x14ac:dyDescent="0.1"/>
    <row r="731" ht="14.1" customHeight="1" x14ac:dyDescent="0.1"/>
    <row r="732" ht="14.1" customHeight="1" x14ac:dyDescent="0.1"/>
    <row r="733" ht="14.1" customHeight="1" x14ac:dyDescent="0.1"/>
    <row r="734" ht="14.1" customHeight="1" x14ac:dyDescent="0.1"/>
    <row r="735" ht="14.1" customHeight="1" x14ac:dyDescent="0.1"/>
    <row r="736" ht="14.1" customHeight="1" x14ac:dyDescent="0.1"/>
    <row r="737" ht="14.1" customHeight="1" x14ac:dyDescent="0.1"/>
    <row r="738" ht="14.1" customHeight="1" x14ac:dyDescent="0.1"/>
    <row r="739" ht="14.1" customHeight="1" x14ac:dyDescent="0.1"/>
    <row r="740" ht="14.1" customHeight="1" x14ac:dyDescent="0.1"/>
    <row r="741" ht="14.1" customHeight="1" x14ac:dyDescent="0.1"/>
    <row r="742" ht="14.1" customHeight="1" x14ac:dyDescent="0.1"/>
    <row r="743" ht="14.1" customHeight="1" x14ac:dyDescent="0.1"/>
    <row r="744" ht="14.1" customHeight="1" x14ac:dyDescent="0.1"/>
    <row r="745" ht="14.1" customHeight="1" x14ac:dyDescent="0.1"/>
    <row r="746" ht="14.1" customHeight="1" x14ac:dyDescent="0.1"/>
    <row r="747" ht="14.1" customHeight="1" x14ac:dyDescent="0.1"/>
    <row r="748" ht="14.1" customHeight="1" x14ac:dyDescent="0.1"/>
    <row r="749" ht="14.1" customHeight="1" x14ac:dyDescent="0.1"/>
    <row r="750" ht="14.1" customHeight="1" x14ac:dyDescent="0.1"/>
    <row r="751" ht="14.1" customHeight="1" x14ac:dyDescent="0.1"/>
    <row r="752" ht="14.1" customHeight="1" x14ac:dyDescent="0.1"/>
    <row r="753" ht="14.1" customHeight="1" x14ac:dyDescent="0.1"/>
    <row r="754" ht="14.1" customHeight="1" x14ac:dyDescent="0.1"/>
    <row r="755" ht="14.1" customHeight="1" x14ac:dyDescent="0.1"/>
    <row r="756" ht="14.1" customHeight="1" x14ac:dyDescent="0.1"/>
    <row r="757" ht="14.1" customHeight="1" x14ac:dyDescent="0.1"/>
    <row r="758" ht="14.1" customHeight="1" x14ac:dyDescent="0.1"/>
    <row r="759" ht="14.1" customHeight="1" x14ac:dyDescent="0.1"/>
    <row r="760" ht="14.1" customHeight="1" x14ac:dyDescent="0.1"/>
    <row r="761" ht="14.1" customHeight="1" x14ac:dyDescent="0.1"/>
    <row r="762" ht="14.1" customHeight="1" x14ac:dyDescent="0.1"/>
    <row r="763" ht="14.1" customHeight="1" x14ac:dyDescent="0.1"/>
    <row r="764" ht="14.1" customHeight="1" x14ac:dyDescent="0.1"/>
    <row r="765" ht="14.1" customHeight="1" x14ac:dyDescent="0.1"/>
    <row r="766" ht="14.1" customHeight="1" x14ac:dyDescent="0.1"/>
    <row r="767" ht="14.1" customHeight="1" x14ac:dyDescent="0.1"/>
    <row r="768" ht="14.1" customHeight="1" x14ac:dyDescent="0.1"/>
    <row r="769" ht="14.1" customHeight="1" x14ac:dyDescent="0.1"/>
    <row r="770" ht="14.1" customHeight="1" x14ac:dyDescent="0.1"/>
    <row r="771" ht="14.1" customHeight="1" x14ac:dyDescent="0.1"/>
    <row r="772" ht="14.1" customHeight="1" x14ac:dyDescent="0.1"/>
    <row r="773" ht="14.1" customHeight="1" x14ac:dyDescent="0.1"/>
    <row r="774" ht="14.1" customHeight="1" x14ac:dyDescent="0.1"/>
    <row r="775" ht="14.1" customHeight="1" x14ac:dyDescent="0.1"/>
    <row r="776" ht="14.1" customHeight="1" x14ac:dyDescent="0.1"/>
    <row r="777" ht="14.1" customHeight="1" x14ac:dyDescent="0.1"/>
    <row r="778" ht="14.1" customHeight="1" x14ac:dyDescent="0.1"/>
    <row r="779" ht="14.1" customHeight="1" x14ac:dyDescent="0.1"/>
    <row r="780" ht="14.1" customHeight="1" x14ac:dyDescent="0.1"/>
    <row r="781" ht="14.1" customHeight="1" x14ac:dyDescent="0.1"/>
    <row r="782" ht="14.1" customHeight="1" x14ac:dyDescent="0.1"/>
    <row r="783" ht="14.1" customHeight="1" x14ac:dyDescent="0.1"/>
    <row r="784" ht="14.1" customHeight="1" x14ac:dyDescent="0.1"/>
    <row r="785" ht="14.1" customHeight="1" x14ac:dyDescent="0.1"/>
    <row r="786" ht="14.1" customHeight="1" x14ac:dyDescent="0.1"/>
    <row r="787" ht="14.1" customHeight="1" x14ac:dyDescent="0.1"/>
    <row r="788" ht="14.1" customHeight="1" x14ac:dyDescent="0.1"/>
    <row r="789" ht="14.1" customHeight="1" x14ac:dyDescent="0.1"/>
    <row r="790" ht="14.1" customHeight="1" x14ac:dyDescent="0.1"/>
    <row r="791" ht="14.1" customHeight="1" x14ac:dyDescent="0.1"/>
    <row r="792" ht="14.1" customHeight="1" x14ac:dyDescent="0.1"/>
    <row r="793" ht="14.1" customHeight="1" x14ac:dyDescent="0.1"/>
    <row r="794" ht="14.1" customHeight="1" x14ac:dyDescent="0.1"/>
    <row r="795" ht="14.1" customHeight="1" x14ac:dyDescent="0.1"/>
    <row r="796" ht="14.1" customHeight="1" x14ac:dyDescent="0.1"/>
    <row r="797" ht="14.1" customHeight="1" x14ac:dyDescent="0.1"/>
    <row r="798" ht="14.1" customHeight="1" x14ac:dyDescent="0.1"/>
    <row r="799" ht="14.1" customHeight="1" x14ac:dyDescent="0.1"/>
    <row r="800" ht="14.1" customHeight="1" x14ac:dyDescent="0.1"/>
    <row r="801" ht="14.1" customHeight="1" x14ac:dyDescent="0.1"/>
    <row r="802" ht="14.1" customHeight="1" x14ac:dyDescent="0.1"/>
    <row r="803" ht="14.1" customHeight="1" x14ac:dyDescent="0.1"/>
    <row r="804" ht="14.1" customHeight="1" x14ac:dyDescent="0.1"/>
    <row r="805" ht="14.1" customHeight="1" x14ac:dyDescent="0.1"/>
    <row r="806" ht="14.1" customHeight="1" x14ac:dyDescent="0.1"/>
    <row r="807" ht="14.1" customHeight="1" x14ac:dyDescent="0.1"/>
    <row r="808" ht="14.1" customHeight="1" x14ac:dyDescent="0.1"/>
    <row r="809" ht="14.1" customHeight="1" x14ac:dyDescent="0.1"/>
    <row r="810" ht="14.1" customHeight="1" x14ac:dyDescent="0.1"/>
    <row r="811" ht="14.1" customHeight="1" x14ac:dyDescent="0.1"/>
    <row r="812" ht="14.1" customHeight="1" x14ac:dyDescent="0.1"/>
    <row r="813" ht="14.1" customHeight="1" x14ac:dyDescent="0.1"/>
    <row r="814" ht="14.1" customHeight="1" x14ac:dyDescent="0.1"/>
    <row r="815" ht="14.1" customHeight="1" x14ac:dyDescent="0.1"/>
    <row r="816" ht="14.1" customHeight="1" x14ac:dyDescent="0.1"/>
    <row r="817" ht="14.1" customHeight="1" x14ac:dyDescent="0.1"/>
    <row r="818" ht="14.1" customHeight="1" x14ac:dyDescent="0.1"/>
    <row r="819" ht="14.1" customHeight="1" x14ac:dyDescent="0.1"/>
    <row r="820" ht="14.1" customHeight="1" x14ac:dyDescent="0.1"/>
    <row r="821" ht="14.1" customHeight="1" x14ac:dyDescent="0.1"/>
    <row r="822" ht="14.1" customHeight="1" x14ac:dyDescent="0.1"/>
    <row r="823" ht="14.1" customHeight="1" x14ac:dyDescent="0.1"/>
    <row r="824" ht="14.1" customHeight="1" x14ac:dyDescent="0.1"/>
    <row r="825" ht="14.1" customHeight="1" x14ac:dyDescent="0.1"/>
    <row r="826" ht="14.1" customHeight="1" x14ac:dyDescent="0.1"/>
    <row r="827" ht="14.1" customHeight="1" x14ac:dyDescent="0.1"/>
    <row r="828" ht="14.1" customHeight="1" x14ac:dyDescent="0.1"/>
    <row r="829" ht="14.1" customHeight="1" x14ac:dyDescent="0.1"/>
    <row r="830" ht="14.1" customHeight="1" x14ac:dyDescent="0.1"/>
    <row r="831" ht="14.1" customHeight="1" x14ac:dyDescent="0.1"/>
    <row r="832" ht="14.1" customHeight="1" x14ac:dyDescent="0.1"/>
    <row r="833" ht="14.1" customHeight="1" x14ac:dyDescent="0.1"/>
    <row r="834" ht="14.1" customHeight="1" x14ac:dyDescent="0.1"/>
    <row r="835" ht="14.1" customHeight="1" x14ac:dyDescent="0.1"/>
    <row r="836" ht="14.1" customHeight="1" x14ac:dyDescent="0.1"/>
    <row r="837" ht="14.1" customHeight="1" x14ac:dyDescent="0.1"/>
    <row r="838" ht="14.1" customHeight="1" x14ac:dyDescent="0.1"/>
    <row r="839" ht="14.1" customHeight="1" x14ac:dyDescent="0.1"/>
    <row r="840" ht="14.1" customHeight="1" x14ac:dyDescent="0.1"/>
    <row r="841" ht="14.1" customHeight="1" x14ac:dyDescent="0.1"/>
    <row r="842" ht="14.1" customHeight="1" x14ac:dyDescent="0.1"/>
    <row r="843" ht="14.1" customHeight="1" x14ac:dyDescent="0.1"/>
    <row r="844" ht="14.1" customHeight="1" x14ac:dyDescent="0.1"/>
    <row r="845" ht="14.1" customHeight="1" x14ac:dyDescent="0.1"/>
    <row r="846" ht="14.1" customHeight="1" x14ac:dyDescent="0.1"/>
    <row r="847" ht="14.1" customHeight="1" x14ac:dyDescent="0.1"/>
    <row r="848" ht="14.1" customHeight="1" x14ac:dyDescent="0.1"/>
    <row r="849" ht="14.1" customHeight="1" x14ac:dyDescent="0.1"/>
    <row r="850" ht="14.1" customHeight="1" x14ac:dyDescent="0.1"/>
    <row r="851" ht="14.1" customHeight="1" x14ac:dyDescent="0.1"/>
    <row r="852" ht="14.1" customHeight="1" x14ac:dyDescent="0.1"/>
    <row r="853" ht="14.1" customHeight="1" x14ac:dyDescent="0.1"/>
    <row r="854" ht="14.1" customHeight="1" x14ac:dyDescent="0.1"/>
    <row r="855" ht="14.1" customHeight="1" x14ac:dyDescent="0.1"/>
    <row r="856" ht="14.1" customHeight="1" x14ac:dyDescent="0.1"/>
    <row r="857" ht="14.1" customHeight="1" x14ac:dyDescent="0.1"/>
    <row r="858" ht="14.1" customHeight="1" x14ac:dyDescent="0.1"/>
    <row r="859" ht="14.1" customHeight="1" x14ac:dyDescent="0.1"/>
    <row r="860" ht="14.1" customHeight="1" x14ac:dyDescent="0.1"/>
    <row r="861" ht="14.1" customHeight="1" x14ac:dyDescent="0.1"/>
    <row r="862" ht="14.1" customHeight="1" x14ac:dyDescent="0.1"/>
    <row r="863" ht="14.1" customHeight="1" x14ac:dyDescent="0.1"/>
    <row r="864" ht="14.1" customHeight="1" x14ac:dyDescent="0.1"/>
    <row r="865" ht="14.1" customHeight="1" x14ac:dyDescent="0.1"/>
    <row r="866" ht="14.1" customHeight="1" x14ac:dyDescent="0.1"/>
    <row r="867" ht="14.1" customHeight="1" x14ac:dyDescent="0.1"/>
    <row r="868" ht="14.1" customHeight="1" x14ac:dyDescent="0.1"/>
    <row r="869" ht="14.1" customHeight="1" x14ac:dyDescent="0.1"/>
    <row r="870" ht="14.1" customHeight="1" x14ac:dyDescent="0.1"/>
    <row r="871" ht="14.1" customHeight="1" x14ac:dyDescent="0.1"/>
    <row r="872" ht="14.1" customHeight="1" x14ac:dyDescent="0.1"/>
    <row r="873" ht="14.1" customHeight="1" x14ac:dyDescent="0.1"/>
    <row r="874" ht="14.1" customHeight="1" x14ac:dyDescent="0.1"/>
    <row r="875" ht="14.1" customHeight="1" x14ac:dyDescent="0.1"/>
    <row r="876" ht="14.1" customHeight="1" x14ac:dyDescent="0.1"/>
    <row r="877" ht="14.1" customHeight="1" x14ac:dyDescent="0.1"/>
    <row r="878" ht="14.1" customHeight="1" x14ac:dyDescent="0.1"/>
    <row r="879" ht="14.1" customHeight="1" x14ac:dyDescent="0.1"/>
    <row r="880" ht="14.1" customHeight="1" x14ac:dyDescent="0.1"/>
    <row r="881" ht="14.1" customHeight="1" x14ac:dyDescent="0.1"/>
    <row r="882" ht="14.1" customHeight="1" x14ac:dyDescent="0.1"/>
    <row r="883" ht="14.1" customHeight="1" x14ac:dyDescent="0.1"/>
    <row r="884" ht="14.1" customHeight="1" x14ac:dyDescent="0.1"/>
    <row r="885" ht="14.1" customHeight="1" x14ac:dyDescent="0.1"/>
    <row r="886" ht="14.1" customHeight="1" x14ac:dyDescent="0.1"/>
    <row r="887" ht="14.1" customHeight="1" x14ac:dyDescent="0.1"/>
    <row r="888" ht="14.1" customHeight="1" x14ac:dyDescent="0.1"/>
    <row r="889" ht="14.1" customHeight="1" x14ac:dyDescent="0.1"/>
    <row r="890" ht="14.1" customHeight="1" x14ac:dyDescent="0.1"/>
    <row r="891" ht="14.1" customHeight="1" x14ac:dyDescent="0.1"/>
    <row r="892" ht="14.1" customHeight="1" x14ac:dyDescent="0.1"/>
    <row r="893" ht="14.1" customHeight="1" x14ac:dyDescent="0.1"/>
    <row r="894" ht="14.1" customHeight="1" x14ac:dyDescent="0.1"/>
    <row r="895" ht="14.1" customHeight="1" x14ac:dyDescent="0.1"/>
    <row r="896" ht="14.1" customHeight="1" x14ac:dyDescent="0.1"/>
    <row r="897" ht="14.1" customHeight="1" x14ac:dyDescent="0.1"/>
    <row r="898" ht="14.1" customHeight="1" x14ac:dyDescent="0.1"/>
    <row r="899" ht="14.1" customHeight="1" x14ac:dyDescent="0.1"/>
    <row r="900" ht="14.1" customHeight="1" x14ac:dyDescent="0.1"/>
    <row r="901" ht="14.1" customHeight="1" x14ac:dyDescent="0.1"/>
    <row r="902" ht="14.1" customHeight="1" x14ac:dyDescent="0.1"/>
    <row r="903" ht="14.1" customHeight="1" x14ac:dyDescent="0.1"/>
    <row r="904" ht="14.1" customHeight="1" x14ac:dyDescent="0.1"/>
    <row r="905" ht="14.1" customHeight="1" x14ac:dyDescent="0.1"/>
    <row r="906" ht="14.1" customHeight="1" x14ac:dyDescent="0.1"/>
    <row r="907" ht="14.1" customHeight="1" x14ac:dyDescent="0.1"/>
    <row r="908" ht="14.1" customHeight="1" x14ac:dyDescent="0.1"/>
    <row r="909" ht="14.1" customHeight="1" x14ac:dyDescent="0.1"/>
    <row r="910" ht="14.1" customHeight="1" x14ac:dyDescent="0.1"/>
    <row r="911" ht="14.1" customHeight="1" x14ac:dyDescent="0.1"/>
    <row r="912" ht="14.1" customHeight="1" x14ac:dyDescent="0.1"/>
    <row r="913" ht="14.1" customHeight="1" x14ac:dyDescent="0.1"/>
    <row r="914" ht="14.1" customHeight="1" x14ac:dyDescent="0.1"/>
    <row r="915" ht="14.1" customHeight="1" x14ac:dyDescent="0.1"/>
    <row r="916" ht="14.1" customHeight="1" x14ac:dyDescent="0.1"/>
    <row r="917" ht="14.1" customHeight="1" x14ac:dyDescent="0.1"/>
    <row r="918" ht="14.1" customHeight="1" x14ac:dyDescent="0.1"/>
    <row r="919" ht="14.1" customHeight="1" x14ac:dyDescent="0.1"/>
    <row r="920" ht="14.1" customHeight="1" x14ac:dyDescent="0.1"/>
    <row r="921" ht="14.1" customHeight="1" x14ac:dyDescent="0.1"/>
    <row r="922" ht="14.1" customHeight="1" x14ac:dyDescent="0.1"/>
    <row r="923" ht="14.1" customHeight="1" x14ac:dyDescent="0.1"/>
    <row r="924" ht="14.1" customHeight="1" x14ac:dyDescent="0.1"/>
    <row r="925" ht="14.1" customHeight="1" x14ac:dyDescent="0.1"/>
    <row r="926" ht="14.1" customHeight="1" x14ac:dyDescent="0.1"/>
    <row r="927" ht="14.1" customHeight="1" x14ac:dyDescent="0.1"/>
    <row r="928" ht="14.1" customHeight="1" x14ac:dyDescent="0.1"/>
    <row r="929" ht="14.1" customHeight="1" x14ac:dyDescent="0.1"/>
    <row r="930" ht="14.1" customHeight="1" x14ac:dyDescent="0.1"/>
    <row r="931" ht="14.1" customHeight="1" x14ac:dyDescent="0.1"/>
    <row r="932" ht="14.1" customHeight="1" x14ac:dyDescent="0.1"/>
    <row r="933" ht="14.1" customHeight="1" x14ac:dyDescent="0.1"/>
    <row r="934" ht="14.1" customHeight="1" x14ac:dyDescent="0.1"/>
    <row r="935" ht="14.1" customHeight="1" x14ac:dyDescent="0.1"/>
    <row r="936" ht="14.1" customHeight="1" x14ac:dyDescent="0.1"/>
    <row r="937" ht="14.1" customHeight="1" x14ac:dyDescent="0.1"/>
    <row r="938" ht="14.1" customHeight="1" x14ac:dyDescent="0.1"/>
    <row r="939" ht="14.1" customHeight="1" x14ac:dyDescent="0.1"/>
    <row r="940" ht="14.1" customHeight="1" x14ac:dyDescent="0.1"/>
    <row r="941" ht="14.1" customHeight="1" x14ac:dyDescent="0.1"/>
    <row r="942" ht="14.1" customHeight="1" x14ac:dyDescent="0.1"/>
    <row r="943" ht="14.1" customHeight="1" x14ac:dyDescent="0.1"/>
    <row r="944" ht="14.1" customHeight="1" x14ac:dyDescent="0.1"/>
    <row r="945" ht="14.1" customHeight="1" x14ac:dyDescent="0.1"/>
    <row r="946" ht="14.1" customHeight="1" x14ac:dyDescent="0.1"/>
    <row r="947" ht="14.1" customHeight="1" x14ac:dyDescent="0.1"/>
    <row r="948" ht="14.1" customHeight="1" x14ac:dyDescent="0.1"/>
    <row r="949" ht="14.1" customHeight="1" x14ac:dyDescent="0.1"/>
    <row r="950" ht="14.1" customHeight="1" x14ac:dyDescent="0.1"/>
    <row r="951" ht="14.1" customHeight="1" x14ac:dyDescent="0.1"/>
    <row r="952" ht="14.1" customHeight="1" x14ac:dyDescent="0.1"/>
    <row r="953" ht="14.1" customHeight="1" x14ac:dyDescent="0.1"/>
    <row r="954" ht="14.1" customHeight="1" x14ac:dyDescent="0.1"/>
    <row r="955" ht="14.1" customHeight="1" x14ac:dyDescent="0.1"/>
    <row r="956" ht="14.1" customHeight="1" x14ac:dyDescent="0.1"/>
    <row r="957" ht="14.1" customHeight="1" x14ac:dyDescent="0.1"/>
    <row r="958" ht="14.1" customHeight="1" x14ac:dyDescent="0.1"/>
    <row r="959" ht="14.1" customHeight="1" x14ac:dyDescent="0.1"/>
    <row r="960" ht="14.1" customHeight="1" x14ac:dyDescent="0.1"/>
    <row r="961" ht="14.1" customHeight="1" x14ac:dyDescent="0.1"/>
    <row r="962" ht="14.1" customHeight="1" x14ac:dyDescent="0.1"/>
    <row r="963" ht="14.1" customHeight="1" x14ac:dyDescent="0.1"/>
    <row r="964" ht="14.1" customHeight="1" x14ac:dyDescent="0.1"/>
    <row r="965" ht="14.1" customHeight="1" x14ac:dyDescent="0.1"/>
    <row r="966" ht="14.1" customHeight="1" x14ac:dyDescent="0.1"/>
    <row r="967" ht="14.1" customHeight="1" x14ac:dyDescent="0.1"/>
    <row r="968" ht="14.1" customHeight="1" x14ac:dyDescent="0.1"/>
    <row r="969" ht="14.1" customHeight="1" x14ac:dyDescent="0.1"/>
    <row r="970" ht="14.1" customHeight="1" x14ac:dyDescent="0.1"/>
    <row r="971" ht="14.1" customHeight="1" x14ac:dyDescent="0.1"/>
    <row r="972" ht="14.1" customHeight="1" x14ac:dyDescent="0.1"/>
    <row r="973" ht="14.1" customHeight="1" x14ac:dyDescent="0.1"/>
    <row r="974" ht="14.1" customHeight="1" x14ac:dyDescent="0.1"/>
    <row r="975" ht="14.1" customHeight="1" x14ac:dyDescent="0.1"/>
    <row r="976" ht="14.1" customHeight="1" x14ac:dyDescent="0.1"/>
    <row r="977" ht="14.1" customHeight="1" x14ac:dyDescent="0.1"/>
    <row r="978" ht="14.1" customHeight="1" x14ac:dyDescent="0.1"/>
    <row r="979" ht="14.1" customHeight="1" x14ac:dyDescent="0.1"/>
    <row r="980" ht="14.1" customHeight="1" x14ac:dyDescent="0.1"/>
    <row r="981" ht="14.1" customHeight="1" x14ac:dyDescent="0.1"/>
    <row r="982" ht="14.1" customHeight="1" x14ac:dyDescent="0.1"/>
    <row r="983" ht="14.1" customHeight="1" x14ac:dyDescent="0.1"/>
    <row r="984" ht="14.1" customHeight="1" x14ac:dyDescent="0.1"/>
    <row r="985" ht="14.1" customHeight="1" x14ac:dyDescent="0.1"/>
    <row r="986" ht="14.1" customHeight="1" x14ac:dyDescent="0.1"/>
    <row r="987" ht="14.1" customHeight="1" x14ac:dyDescent="0.1"/>
    <row r="988" ht="14.1" customHeight="1" x14ac:dyDescent="0.1"/>
    <row r="989" ht="14.1" customHeight="1" x14ac:dyDescent="0.1"/>
    <row r="990" ht="14.1" customHeight="1" x14ac:dyDescent="0.1"/>
    <row r="991" ht="14.1" customHeight="1" x14ac:dyDescent="0.1"/>
    <row r="992" ht="14.1" customHeight="1" x14ac:dyDescent="0.1"/>
    <row r="993" ht="14.1" customHeight="1" x14ac:dyDescent="0.1"/>
    <row r="994" ht="14.1" customHeight="1" x14ac:dyDescent="0.1"/>
    <row r="995" ht="14.1" customHeight="1" x14ac:dyDescent="0.1"/>
    <row r="996" ht="14.1" customHeight="1" x14ac:dyDescent="0.1"/>
    <row r="997" ht="14.1" customHeight="1" x14ac:dyDescent="0.1"/>
    <row r="998" ht="14.1" customHeight="1" x14ac:dyDescent="0.1"/>
    <row r="999" ht="14.1" customHeight="1" x14ac:dyDescent="0.1"/>
    <row r="1000" ht="14.1" customHeight="1" x14ac:dyDescent="0.1"/>
    <row r="1001" ht="14.1" customHeight="1" x14ac:dyDescent="0.1"/>
    <row r="1002" ht="14.1" customHeight="1" x14ac:dyDescent="0.1"/>
    <row r="1003" ht="14.1" customHeight="1" x14ac:dyDescent="0.1"/>
    <row r="1004" ht="14.1" customHeight="1" x14ac:dyDescent="0.1"/>
    <row r="1005" ht="14.1" customHeight="1" x14ac:dyDescent="0.1"/>
    <row r="1006" ht="14.1" customHeight="1" x14ac:dyDescent="0.1"/>
    <row r="1007" ht="14.1" customHeight="1" x14ac:dyDescent="0.1"/>
    <row r="1008" ht="14.1" customHeight="1" x14ac:dyDescent="0.1"/>
    <row r="1009" ht="14.1" customHeight="1" x14ac:dyDescent="0.1"/>
    <row r="1010" ht="14.1" customHeight="1" x14ac:dyDescent="0.1"/>
  </sheetData>
  <phoneticPr fontId="3"/>
  <pageMargins left="0.75" right="0.75" top="1" bottom="1" header="0.51200000000000001" footer="0.51200000000000001"/>
  <pageSetup paperSize="9" scale="50" orientation="landscape" horizontalDpi="4294967293" verticalDpi="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Excel iOS</Application>
  <DocSecurity>0</DocSecurity>
  <ScaleCrop>false</ScaleCrop>
  <HeadingPairs>
    <vt:vector size="2" baseType="variant">
      <vt:variant>
        <vt:lpstr>ワークシート</vt:lpstr>
      </vt:variant>
      <vt:variant>
        <vt:i4>6</vt:i4>
      </vt:variant>
    </vt:vector>
  </HeadingPairs>
  <TitlesOfParts>
    <vt:vector size="6" baseType="lpstr">
      <vt:lpstr>表紙</vt:lpstr>
      <vt:lpstr>大会要項</vt:lpstr>
      <vt:lpstr>ﾀｲﾑｽｹｼﾞｭｰﾙ</vt:lpstr>
      <vt:lpstr>予選リーグ表</vt:lpstr>
      <vt:lpstr>決勝リーグ表</vt:lpstr>
      <vt:lpstr>組合せデータ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HIROFUMI NAKAGAWA</dc:creator>
  <cp:lastModifiedBy>岸本由樹実</cp:lastModifiedBy>
  <cp:lastPrinted>2021-08-09T11:33:56Z</cp:lastPrinted>
  <dcterms:created xsi:type="dcterms:W3CDTF">2007-12-14T23:30:12Z</dcterms:created>
  <dcterms:modified xsi:type="dcterms:W3CDTF">2025-01-07T22:12:40Z</dcterms:modified>
</cp:coreProperties>
</file>